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BACKUP2020\PARTICION D\SIMULADORES\"/>
    </mc:Choice>
  </mc:AlternateContent>
  <xr:revisionPtr revIDLastSave="0" documentId="13_ncr:1_{B0EAFDFA-AAF2-41DC-8F2C-4726BCB0B28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Instalamento" sheetId="2" r:id="rId1"/>
    <sheet name="Flexicrédito Rotativo" sheetId="4" r:id="rId2"/>
  </sheets>
  <definedNames>
    <definedName name="_xlnm._FilterDatabase" localSheetId="1" hidden="1">'Flexicrédito Rotativo'!$E$3:$E$6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E6" i="4"/>
  <c r="D22" i="2"/>
  <c r="E9" i="2"/>
  <c r="E7" i="2"/>
  <c r="L24" i="4"/>
  <c r="D93" i="2"/>
  <c r="D82" i="2"/>
  <c r="D83" i="2"/>
  <c r="D84" i="2"/>
  <c r="D85" i="2"/>
  <c r="D86" i="2"/>
  <c r="D87" i="2"/>
  <c r="D88" i="2"/>
  <c r="D89" i="2"/>
  <c r="D90" i="2"/>
  <c r="D91" i="2"/>
  <c r="D92" i="2"/>
  <c r="I21" i="2"/>
  <c r="I24" i="4" l="1"/>
  <c r="G21" i="2"/>
  <c r="D23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E5" i="2"/>
  <c r="E25" i="4" l="1"/>
  <c r="C25" i="4"/>
  <c r="B25" i="4"/>
  <c r="B22" i="2"/>
  <c r="C22" i="2" s="1"/>
  <c r="G22" i="2" s="1"/>
  <c r="B23" i="2" s="1"/>
  <c r="C23" i="2" s="1"/>
  <c r="E22" i="2"/>
  <c r="F22" i="2" s="1"/>
  <c r="I22" i="2" s="1"/>
  <c r="F25" i="4" l="1"/>
  <c r="D25" i="4"/>
  <c r="G23" i="2"/>
  <c r="E24" i="2" s="1"/>
  <c r="F24" i="2" s="1"/>
  <c r="I24" i="2" s="1"/>
  <c r="E23" i="2"/>
  <c r="F23" i="2" s="1"/>
  <c r="G25" i="4" l="1"/>
  <c r="I25" i="4" s="1"/>
  <c r="H25" i="4" s="1"/>
  <c r="I23" i="2"/>
  <c r="B24" i="2"/>
  <c r="C24" i="2" s="1"/>
  <c r="G24" i="2" s="1"/>
  <c r="B25" i="2" s="1"/>
  <c r="C25" i="2" s="1"/>
  <c r="B26" i="4" l="1"/>
  <c r="E26" i="4"/>
  <c r="C26" i="4"/>
  <c r="G25" i="2"/>
  <c r="E26" i="2" s="1"/>
  <c r="F26" i="2" s="1"/>
  <c r="I26" i="2" s="1"/>
  <c r="E25" i="2"/>
  <c r="F25" i="2" s="1"/>
  <c r="B26" i="2"/>
  <c r="C26" i="2" s="1"/>
  <c r="G26" i="2" s="1"/>
  <c r="I25" i="2" l="1"/>
  <c r="L25" i="4"/>
  <c r="F26" i="4"/>
  <c r="D26" i="4"/>
  <c r="B27" i="2"/>
  <c r="C27" i="2" s="1"/>
  <c r="G27" i="2" s="1"/>
  <c r="E27" i="2"/>
  <c r="F27" i="2" s="1"/>
  <c r="G26" i="4" l="1"/>
  <c r="B28" i="2"/>
  <c r="C28" i="2" s="1"/>
  <c r="G28" i="2" s="1"/>
  <c r="E28" i="2"/>
  <c r="F28" i="2" s="1"/>
  <c r="I28" i="2" s="1"/>
  <c r="I27" i="2"/>
  <c r="I26" i="4" l="1"/>
  <c r="B29" i="2"/>
  <c r="C29" i="2" s="1"/>
  <c r="G29" i="2" s="1"/>
  <c r="E29" i="2"/>
  <c r="F29" i="2" s="1"/>
  <c r="E27" i="4" l="1"/>
  <c r="C27" i="4"/>
  <c r="B27" i="4"/>
  <c r="H26" i="4"/>
  <c r="E30" i="2"/>
  <c r="F30" i="2" s="1"/>
  <c r="B30" i="2"/>
  <c r="C30" i="2" s="1"/>
  <c r="G30" i="2" s="1"/>
  <c r="I29" i="2"/>
  <c r="L26" i="4" l="1"/>
  <c r="D27" i="4"/>
  <c r="F27" i="4"/>
  <c r="B31" i="2"/>
  <c r="C31" i="2" s="1"/>
  <c r="G31" i="2" s="1"/>
  <c r="E31" i="2"/>
  <c r="F31" i="2" s="1"/>
  <c r="I31" i="2" s="1"/>
  <c r="I30" i="2"/>
  <c r="G27" i="4" l="1"/>
  <c r="E32" i="2"/>
  <c r="F32" i="2" s="1"/>
  <c r="I32" i="2" s="1"/>
  <c r="B32" i="2"/>
  <c r="C32" i="2" s="1"/>
  <c r="G32" i="2" s="1"/>
  <c r="I27" i="4" l="1"/>
  <c r="B33" i="2"/>
  <c r="C33" i="2" s="1"/>
  <c r="G33" i="2" s="1"/>
  <c r="E33" i="2"/>
  <c r="F33" i="2" s="1"/>
  <c r="I33" i="2" s="1"/>
  <c r="H27" i="4" l="1"/>
  <c r="C28" i="4"/>
  <c r="B28" i="4"/>
  <c r="E28" i="4"/>
  <c r="B34" i="2"/>
  <c r="C34" i="2" s="1"/>
  <c r="G34" i="2" s="1"/>
  <c r="E34" i="2"/>
  <c r="F34" i="2" s="1"/>
  <c r="I34" i="2" s="1"/>
  <c r="L27" i="4" l="1"/>
  <c r="D28" i="4"/>
  <c r="F28" i="4"/>
  <c r="E35" i="2"/>
  <c r="F35" i="2" s="1"/>
  <c r="I35" i="2" s="1"/>
  <c r="B35" i="2"/>
  <c r="C35" i="2" s="1"/>
  <c r="G35" i="2" s="1"/>
  <c r="G28" i="4" l="1"/>
  <c r="E36" i="2"/>
  <c r="F36" i="2" s="1"/>
  <c r="I36" i="2" s="1"/>
  <c r="B36" i="2"/>
  <c r="C36" i="2" s="1"/>
  <c r="G36" i="2" s="1"/>
  <c r="I28" i="4" l="1"/>
  <c r="B37" i="2"/>
  <c r="C37" i="2" s="1"/>
  <c r="G37" i="2" s="1"/>
  <c r="E37" i="2"/>
  <c r="F37" i="2" s="1"/>
  <c r="I37" i="2" s="1"/>
  <c r="B29" i="4" l="1"/>
  <c r="H28" i="4"/>
  <c r="E29" i="4"/>
  <c r="C29" i="4"/>
  <c r="E38" i="2"/>
  <c r="F38" i="2" s="1"/>
  <c r="I38" i="2" s="1"/>
  <c r="B38" i="2"/>
  <c r="C38" i="2" s="1"/>
  <c r="G38" i="2" s="1"/>
  <c r="L28" i="4" l="1"/>
  <c r="D29" i="4"/>
  <c r="F29" i="4"/>
  <c r="E39" i="2"/>
  <c r="F39" i="2" s="1"/>
  <c r="I39" i="2" s="1"/>
  <c r="B39" i="2"/>
  <c r="C39" i="2" s="1"/>
  <c r="G39" i="2" s="1"/>
  <c r="G29" i="4" l="1"/>
  <c r="I29" i="4" s="1"/>
  <c r="B40" i="2"/>
  <c r="C40" i="2" s="1"/>
  <c r="G40" i="2" s="1"/>
  <c r="E40" i="2"/>
  <c r="F40" i="2" s="1"/>
  <c r="I40" i="2" s="1"/>
  <c r="B30" i="4" l="1"/>
  <c r="C30" i="4"/>
  <c r="E30" i="4"/>
  <c r="H29" i="4"/>
  <c r="E41" i="2"/>
  <c r="F41" i="2" s="1"/>
  <c r="I41" i="2" s="1"/>
  <c r="B41" i="2"/>
  <c r="C41" i="2" s="1"/>
  <c r="G41" i="2" s="1"/>
  <c r="L29" i="4" l="1"/>
  <c r="F30" i="4"/>
  <c r="D30" i="4"/>
  <c r="B42" i="2"/>
  <c r="C42" i="2" s="1"/>
  <c r="G42" i="2" s="1"/>
  <c r="E42" i="2"/>
  <c r="F42" i="2" s="1"/>
  <c r="I42" i="2" s="1"/>
  <c r="G30" i="4" l="1"/>
  <c r="I30" i="4" s="1"/>
  <c r="H30" i="4" s="1"/>
  <c r="L30" i="4" s="1"/>
  <c r="E43" i="2"/>
  <c r="F43" i="2" s="1"/>
  <c r="I43" i="2" s="1"/>
  <c r="B43" i="2"/>
  <c r="C43" i="2" s="1"/>
  <c r="G43" i="2" s="1"/>
  <c r="C31" i="4" l="1"/>
  <c r="E31" i="4"/>
  <c r="B31" i="4"/>
  <c r="F31" i="4"/>
  <c r="E44" i="2"/>
  <c r="F44" i="2" s="1"/>
  <c r="I44" i="2" s="1"/>
  <c r="B44" i="2"/>
  <c r="C44" i="2" s="1"/>
  <c r="G44" i="2" s="1"/>
  <c r="D31" i="4" l="1"/>
  <c r="G31" i="4" s="1"/>
  <c r="I31" i="4" s="1"/>
  <c r="E45" i="2"/>
  <c r="F45" i="2" s="1"/>
  <c r="I45" i="2" s="1"/>
  <c r="B45" i="2"/>
  <c r="C45" i="2" s="1"/>
  <c r="G45" i="2" s="1"/>
  <c r="B32" i="4" l="1"/>
  <c r="H31" i="4"/>
  <c r="L31" i="4" s="1"/>
  <c r="E32" i="4"/>
  <c r="C32" i="4"/>
  <c r="B46" i="2"/>
  <c r="C46" i="2" s="1"/>
  <c r="G46" i="2" s="1"/>
  <c r="E46" i="2"/>
  <c r="F46" i="2" s="1"/>
  <c r="I46" i="2" s="1"/>
  <c r="D32" i="4" l="1"/>
  <c r="F32" i="4"/>
  <c r="B47" i="2"/>
  <c r="C47" i="2" s="1"/>
  <c r="G47" i="2" s="1"/>
  <c r="E47" i="2"/>
  <c r="F47" i="2" s="1"/>
  <c r="I47" i="2" s="1"/>
  <c r="G32" i="4" l="1"/>
  <c r="I32" i="4" s="1"/>
  <c r="E48" i="2"/>
  <c r="F48" i="2" s="1"/>
  <c r="I48" i="2" s="1"/>
  <c r="B48" i="2"/>
  <c r="C48" i="2" s="1"/>
  <c r="G48" i="2" s="1"/>
  <c r="B33" i="4" l="1"/>
  <c r="H32" i="4"/>
  <c r="L32" i="4" s="1"/>
  <c r="E33" i="4"/>
  <c r="C33" i="4"/>
  <c r="E49" i="2"/>
  <c r="F49" i="2" s="1"/>
  <c r="I49" i="2" s="1"/>
  <c r="B49" i="2"/>
  <c r="C49" i="2" s="1"/>
  <c r="G49" i="2" s="1"/>
  <c r="D33" i="4" l="1"/>
  <c r="F33" i="4"/>
  <c r="B50" i="2"/>
  <c r="C50" i="2" s="1"/>
  <c r="G50" i="2" s="1"/>
  <c r="E50" i="2"/>
  <c r="F50" i="2" s="1"/>
  <c r="I50" i="2" s="1"/>
  <c r="G33" i="4" l="1"/>
  <c r="I33" i="4" s="1"/>
  <c r="E51" i="2"/>
  <c r="F51" i="2" s="1"/>
  <c r="I51" i="2" s="1"/>
  <c r="B51" i="2"/>
  <c r="C51" i="2" s="1"/>
  <c r="G51" i="2" s="1"/>
  <c r="B34" i="4" l="1"/>
  <c r="H33" i="4"/>
  <c r="L33" i="4" s="1"/>
  <c r="E34" i="4"/>
  <c r="C34" i="4"/>
  <c r="B52" i="2"/>
  <c r="C52" i="2" s="1"/>
  <c r="G52" i="2" s="1"/>
  <c r="E52" i="2"/>
  <c r="F52" i="2" s="1"/>
  <c r="I52" i="2" s="1"/>
  <c r="D34" i="4" l="1"/>
  <c r="F34" i="4"/>
  <c r="E53" i="2"/>
  <c r="F53" i="2" s="1"/>
  <c r="I53" i="2" s="1"/>
  <c r="B53" i="2"/>
  <c r="C53" i="2" s="1"/>
  <c r="G53" i="2" s="1"/>
  <c r="G34" i="4" l="1"/>
  <c r="I34" i="4" s="1"/>
  <c r="B54" i="2"/>
  <c r="C54" i="2" s="1"/>
  <c r="G54" i="2" s="1"/>
  <c r="E54" i="2"/>
  <c r="F54" i="2" s="1"/>
  <c r="I54" i="2" s="1"/>
  <c r="B35" i="4" l="1"/>
  <c r="H34" i="4"/>
  <c r="L34" i="4" s="1"/>
  <c r="E35" i="4"/>
  <c r="C35" i="4"/>
  <c r="E55" i="2"/>
  <c r="F55" i="2" s="1"/>
  <c r="I55" i="2" s="1"/>
  <c r="B55" i="2"/>
  <c r="C55" i="2" s="1"/>
  <c r="G55" i="2" s="1"/>
  <c r="D35" i="4" l="1"/>
  <c r="F35" i="4"/>
  <c r="B56" i="2"/>
  <c r="C56" i="2" s="1"/>
  <c r="G56" i="2" s="1"/>
  <c r="E56" i="2"/>
  <c r="F56" i="2" s="1"/>
  <c r="I56" i="2" s="1"/>
  <c r="G35" i="4" l="1"/>
  <c r="I35" i="4" s="1"/>
  <c r="E57" i="2"/>
  <c r="F57" i="2" s="1"/>
  <c r="I57" i="2" s="1"/>
  <c r="B57" i="2"/>
  <c r="C57" i="2" s="1"/>
  <c r="G57" i="2" s="1"/>
  <c r="B36" i="4" l="1"/>
  <c r="H35" i="4"/>
  <c r="L35" i="4" s="1"/>
  <c r="E36" i="4"/>
  <c r="C36" i="4"/>
  <c r="B58" i="2"/>
  <c r="C58" i="2" s="1"/>
  <c r="G58" i="2" s="1"/>
  <c r="E58" i="2"/>
  <c r="F58" i="2" s="1"/>
  <c r="I58" i="2" s="1"/>
  <c r="D36" i="4" l="1"/>
  <c r="F36" i="4"/>
  <c r="E59" i="2"/>
  <c r="F59" i="2" s="1"/>
  <c r="I59" i="2" s="1"/>
  <c r="B59" i="2"/>
  <c r="C59" i="2" s="1"/>
  <c r="G59" i="2" s="1"/>
  <c r="G36" i="4" l="1"/>
  <c r="I36" i="4" s="1"/>
  <c r="B60" i="2"/>
  <c r="C60" i="2" s="1"/>
  <c r="G60" i="2" s="1"/>
  <c r="E60" i="2"/>
  <c r="F60" i="2" s="1"/>
  <c r="I60" i="2" s="1"/>
  <c r="B37" i="4" l="1"/>
  <c r="H36" i="4"/>
  <c r="L36" i="4" s="1"/>
  <c r="E37" i="4"/>
  <c r="C37" i="4"/>
  <c r="E61" i="2"/>
  <c r="F61" i="2" s="1"/>
  <c r="I61" i="2" s="1"/>
  <c r="B61" i="2"/>
  <c r="C61" i="2" s="1"/>
  <c r="G61" i="2" s="1"/>
  <c r="D37" i="4" l="1"/>
  <c r="F37" i="4"/>
  <c r="B62" i="2"/>
  <c r="C62" i="2" s="1"/>
  <c r="G62" i="2" s="1"/>
  <c r="E62" i="2"/>
  <c r="F62" i="2" s="1"/>
  <c r="I62" i="2" s="1"/>
  <c r="G37" i="4" l="1"/>
  <c r="I37" i="4" s="1"/>
  <c r="E63" i="2"/>
  <c r="F63" i="2" s="1"/>
  <c r="I63" i="2" s="1"/>
  <c r="B63" i="2"/>
  <c r="C63" i="2" s="1"/>
  <c r="G63" i="2" s="1"/>
  <c r="B38" i="4" l="1"/>
  <c r="H37" i="4"/>
  <c r="L37" i="4" s="1"/>
  <c r="E38" i="4"/>
  <c r="C38" i="4"/>
  <c r="B64" i="2"/>
  <c r="C64" i="2" s="1"/>
  <c r="G64" i="2" s="1"/>
  <c r="E64" i="2"/>
  <c r="F64" i="2" s="1"/>
  <c r="I64" i="2" s="1"/>
  <c r="D38" i="4" l="1"/>
  <c r="F38" i="4"/>
  <c r="E65" i="2"/>
  <c r="F65" i="2" s="1"/>
  <c r="I65" i="2" s="1"/>
  <c r="B65" i="2"/>
  <c r="C65" i="2" s="1"/>
  <c r="G65" i="2" s="1"/>
  <c r="G38" i="4" l="1"/>
  <c r="I38" i="4" s="1"/>
  <c r="B66" i="2"/>
  <c r="C66" i="2" s="1"/>
  <c r="G66" i="2" s="1"/>
  <c r="E66" i="2"/>
  <c r="F66" i="2" s="1"/>
  <c r="I66" i="2" s="1"/>
  <c r="B39" i="4" l="1"/>
  <c r="H38" i="4"/>
  <c r="L38" i="4" s="1"/>
  <c r="E39" i="4"/>
  <c r="C39" i="4"/>
  <c r="E67" i="2"/>
  <c r="F67" i="2" s="1"/>
  <c r="I67" i="2" s="1"/>
  <c r="B67" i="2"/>
  <c r="C67" i="2" s="1"/>
  <c r="G67" i="2" s="1"/>
  <c r="D39" i="4" l="1"/>
  <c r="F39" i="4"/>
  <c r="B68" i="2"/>
  <c r="C68" i="2" s="1"/>
  <c r="G68" i="2" s="1"/>
  <c r="E68" i="2"/>
  <c r="F68" i="2" s="1"/>
  <c r="I68" i="2" s="1"/>
  <c r="G39" i="4" l="1"/>
  <c r="I39" i="4" s="1"/>
  <c r="E69" i="2"/>
  <c r="F69" i="2" s="1"/>
  <c r="I69" i="2" s="1"/>
  <c r="B69" i="2"/>
  <c r="C69" i="2" s="1"/>
  <c r="G69" i="2" s="1"/>
  <c r="B40" i="4" l="1"/>
  <c r="H39" i="4"/>
  <c r="L39" i="4" s="1"/>
  <c r="E40" i="4"/>
  <c r="C40" i="4"/>
  <c r="B70" i="2"/>
  <c r="C70" i="2" s="1"/>
  <c r="G70" i="2" s="1"/>
  <c r="E70" i="2"/>
  <c r="F70" i="2" s="1"/>
  <c r="I70" i="2" s="1"/>
  <c r="D40" i="4" l="1"/>
  <c r="F40" i="4"/>
  <c r="E71" i="2"/>
  <c r="F71" i="2" s="1"/>
  <c r="I71" i="2" s="1"/>
  <c r="B71" i="2"/>
  <c r="C71" i="2" s="1"/>
  <c r="G71" i="2" s="1"/>
  <c r="G40" i="4" l="1"/>
  <c r="I40" i="4" s="1"/>
  <c r="B72" i="2"/>
  <c r="C72" i="2" s="1"/>
  <c r="G72" i="2" s="1"/>
  <c r="E72" i="2"/>
  <c r="F72" i="2" s="1"/>
  <c r="I72" i="2" s="1"/>
  <c r="B41" i="4" l="1"/>
  <c r="H40" i="4"/>
  <c r="L40" i="4" s="1"/>
  <c r="E41" i="4"/>
  <c r="C41" i="4"/>
  <c r="E73" i="2"/>
  <c r="F73" i="2" s="1"/>
  <c r="I73" i="2" s="1"/>
  <c r="B73" i="2"/>
  <c r="C73" i="2" s="1"/>
  <c r="G73" i="2" s="1"/>
  <c r="D41" i="4" l="1"/>
  <c r="F41" i="4"/>
  <c r="B74" i="2"/>
  <c r="C74" i="2" s="1"/>
  <c r="G74" i="2" s="1"/>
  <c r="E74" i="2"/>
  <c r="F74" i="2" s="1"/>
  <c r="I74" i="2" s="1"/>
  <c r="G41" i="4" l="1"/>
  <c r="I41" i="4" s="1"/>
  <c r="E75" i="2"/>
  <c r="F75" i="2" s="1"/>
  <c r="I75" i="2" s="1"/>
  <c r="B75" i="2"/>
  <c r="C75" i="2" s="1"/>
  <c r="G75" i="2" s="1"/>
  <c r="B42" i="4" l="1"/>
  <c r="H41" i="4"/>
  <c r="L41" i="4" s="1"/>
  <c r="E42" i="4"/>
  <c r="C42" i="4"/>
  <c r="B76" i="2"/>
  <c r="C76" i="2" s="1"/>
  <c r="G76" i="2" s="1"/>
  <c r="E76" i="2"/>
  <c r="F76" i="2" s="1"/>
  <c r="I76" i="2" s="1"/>
  <c r="D42" i="4" l="1"/>
  <c r="F42" i="4"/>
  <c r="B77" i="2"/>
  <c r="C77" i="2" s="1"/>
  <c r="G77" i="2" s="1"/>
  <c r="E77" i="2"/>
  <c r="F77" i="2" s="1"/>
  <c r="I77" i="2" s="1"/>
  <c r="G42" i="4" l="1"/>
  <c r="I42" i="4" s="1"/>
  <c r="B78" i="2"/>
  <c r="C78" i="2" s="1"/>
  <c r="G78" i="2" s="1"/>
  <c r="E78" i="2"/>
  <c r="F78" i="2" s="1"/>
  <c r="I78" i="2" s="1"/>
  <c r="B43" i="4" l="1"/>
  <c r="H42" i="4"/>
  <c r="L42" i="4" s="1"/>
  <c r="E43" i="4"/>
  <c r="C43" i="4"/>
  <c r="B79" i="2"/>
  <c r="C79" i="2" s="1"/>
  <c r="G79" i="2" s="1"/>
  <c r="E79" i="2"/>
  <c r="F79" i="2" s="1"/>
  <c r="I79" i="2" s="1"/>
  <c r="D43" i="4" l="1"/>
  <c r="F43" i="4"/>
  <c r="E80" i="2"/>
  <c r="F80" i="2" s="1"/>
  <c r="I80" i="2" s="1"/>
  <c r="B80" i="2"/>
  <c r="C80" i="2" s="1"/>
  <c r="G80" i="2" s="1"/>
  <c r="G43" i="4" l="1"/>
  <c r="I43" i="4" s="1"/>
  <c r="B81" i="2"/>
  <c r="C81" i="2" s="1"/>
  <c r="G81" i="2" s="1"/>
  <c r="E81" i="2"/>
  <c r="F81" i="2" s="1"/>
  <c r="E11" i="2" l="1"/>
  <c r="E14" i="2"/>
  <c r="B44" i="4"/>
  <c r="H43" i="4"/>
  <c r="L43" i="4" s="1"/>
  <c r="E44" i="4"/>
  <c r="C44" i="4"/>
  <c r="E82" i="2"/>
  <c r="F82" i="2" s="1"/>
  <c r="I82" i="2" s="1"/>
  <c r="B82" i="2"/>
  <c r="C82" i="2" s="1"/>
  <c r="G82" i="2" s="1"/>
  <c r="I81" i="2"/>
  <c r="D44" i="4" l="1"/>
  <c r="F44" i="4"/>
  <c r="B83" i="2"/>
  <c r="C83" i="2" s="1"/>
  <c r="G83" i="2" s="1"/>
  <c r="E83" i="2"/>
  <c r="F83" i="2" s="1"/>
  <c r="I83" i="2" s="1"/>
  <c r="G44" i="4" l="1"/>
  <c r="I44" i="4" s="1"/>
  <c r="E84" i="2"/>
  <c r="F84" i="2" s="1"/>
  <c r="I84" i="2" s="1"/>
  <c r="B84" i="2"/>
  <c r="C84" i="2" s="1"/>
  <c r="G84" i="2" s="1"/>
  <c r="B45" i="4" l="1"/>
  <c r="H44" i="4"/>
  <c r="L44" i="4" s="1"/>
  <c r="E45" i="4"/>
  <c r="C45" i="4"/>
  <c r="E85" i="2"/>
  <c r="F85" i="2" s="1"/>
  <c r="I85" i="2" s="1"/>
  <c r="B85" i="2"/>
  <c r="C85" i="2" s="1"/>
  <c r="G85" i="2" s="1"/>
  <c r="D45" i="4" l="1"/>
  <c r="F45" i="4"/>
  <c r="B86" i="2"/>
  <c r="C86" i="2" s="1"/>
  <c r="G86" i="2" s="1"/>
  <c r="E86" i="2"/>
  <c r="F86" i="2" s="1"/>
  <c r="I86" i="2" s="1"/>
  <c r="G45" i="4" l="1"/>
  <c r="I45" i="4" s="1"/>
  <c r="B87" i="2"/>
  <c r="C87" i="2" s="1"/>
  <c r="G87" i="2" s="1"/>
  <c r="E87" i="2"/>
  <c r="F87" i="2" s="1"/>
  <c r="I87" i="2" s="1"/>
  <c r="B46" i="4" l="1"/>
  <c r="H45" i="4"/>
  <c r="L45" i="4" s="1"/>
  <c r="E46" i="4"/>
  <c r="C46" i="4"/>
  <c r="E88" i="2"/>
  <c r="F88" i="2" s="1"/>
  <c r="I88" i="2" s="1"/>
  <c r="B88" i="2"/>
  <c r="C88" i="2" s="1"/>
  <c r="G88" i="2" s="1"/>
  <c r="D46" i="4" l="1"/>
  <c r="F46" i="4"/>
  <c r="B89" i="2"/>
  <c r="C89" i="2" s="1"/>
  <c r="G89" i="2" s="1"/>
  <c r="E89" i="2"/>
  <c r="F89" i="2" s="1"/>
  <c r="I89" i="2" s="1"/>
  <c r="G46" i="4" l="1"/>
  <c r="I46" i="4" s="1"/>
  <c r="E90" i="2"/>
  <c r="F90" i="2" s="1"/>
  <c r="I90" i="2" s="1"/>
  <c r="B90" i="2"/>
  <c r="C90" i="2" s="1"/>
  <c r="G90" i="2" s="1"/>
  <c r="B47" i="4" l="1"/>
  <c r="H46" i="4"/>
  <c r="L46" i="4" s="1"/>
  <c r="E47" i="4"/>
  <c r="C47" i="4"/>
  <c r="E91" i="2"/>
  <c r="F91" i="2" s="1"/>
  <c r="I91" i="2" s="1"/>
  <c r="B91" i="2"/>
  <c r="C91" i="2" s="1"/>
  <c r="G91" i="2" s="1"/>
  <c r="D47" i="4" l="1"/>
  <c r="F47" i="4"/>
  <c r="E92" i="2"/>
  <c r="F92" i="2" s="1"/>
  <c r="I92" i="2" s="1"/>
  <c r="B92" i="2"/>
  <c r="C92" i="2" s="1"/>
  <c r="G92" i="2" s="1"/>
  <c r="G47" i="4" l="1"/>
  <c r="I47" i="4" s="1"/>
  <c r="B93" i="2"/>
  <c r="C93" i="2" s="1"/>
  <c r="G93" i="2" s="1"/>
  <c r="E93" i="2"/>
  <c r="F93" i="2" s="1"/>
  <c r="I93" i="2" s="1"/>
  <c r="I18" i="2" s="1"/>
  <c r="E13" i="2" s="1"/>
  <c r="B48" i="4" l="1"/>
  <c r="H47" i="4"/>
  <c r="L47" i="4" s="1"/>
  <c r="E48" i="4"/>
  <c r="C48" i="4"/>
  <c r="D48" i="4" l="1"/>
  <c r="F48" i="4"/>
  <c r="G48" i="4" l="1"/>
  <c r="I48" i="4" s="1"/>
  <c r="B49" i="4" l="1"/>
  <c r="H48" i="4"/>
  <c r="L48" i="4" s="1"/>
  <c r="E49" i="4"/>
  <c r="C49" i="4"/>
  <c r="D49" i="4" l="1"/>
  <c r="F49" i="4"/>
  <c r="G49" i="4" l="1"/>
  <c r="I49" i="4" s="1"/>
  <c r="B50" i="4" l="1"/>
  <c r="H49" i="4"/>
  <c r="L49" i="4" s="1"/>
  <c r="E50" i="4"/>
  <c r="C50" i="4"/>
  <c r="D50" i="4" l="1"/>
  <c r="F50" i="4"/>
  <c r="G50" i="4" l="1"/>
  <c r="I50" i="4" s="1"/>
  <c r="B51" i="4" l="1"/>
  <c r="H50" i="4"/>
  <c r="L50" i="4" s="1"/>
  <c r="C51" i="4"/>
  <c r="E51" i="4"/>
  <c r="D51" i="4" l="1"/>
  <c r="F51" i="4"/>
  <c r="G51" i="4" l="1"/>
  <c r="I51" i="4" s="1"/>
  <c r="B52" i="4" l="1"/>
  <c r="H51" i="4"/>
  <c r="L51" i="4" s="1"/>
  <c r="C52" i="4"/>
  <c r="E52" i="4"/>
  <c r="D52" i="4" l="1"/>
  <c r="F52" i="4"/>
  <c r="G52" i="4" l="1"/>
  <c r="I52" i="4" s="1"/>
  <c r="B53" i="4" l="1"/>
  <c r="H52" i="4"/>
  <c r="L52" i="4" s="1"/>
  <c r="C53" i="4"/>
  <c r="E53" i="4"/>
  <c r="D53" i="4" l="1"/>
  <c r="F53" i="4"/>
  <c r="G53" i="4" l="1"/>
  <c r="I53" i="4" s="1"/>
  <c r="B54" i="4" l="1"/>
  <c r="H53" i="4"/>
  <c r="L53" i="4" s="1"/>
  <c r="C54" i="4"/>
  <c r="E54" i="4"/>
  <c r="D54" i="4" l="1"/>
  <c r="F54" i="4"/>
  <c r="G54" i="4" l="1"/>
  <c r="I54" i="4" s="1"/>
  <c r="B55" i="4" l="1"/>
  <c r="H54" i="4"/>
  <c r="L54" i="4" s="1"/>
  <c r="C55" i="4"/>
  <c r="E55" i="4"/>
  <c r="D55" i="4" l="1"/>
  <c r="F55" i="4"/>
  <c r="G55" i="4" l="1"/>
  <c r="I55" i="4" s="1"/>
  <c r="B56" i="4" l="1"/>
  <c r="E56" i="4"/>
  <c r="H55" i="4"/>
  <c r="L55" i="4" s="1"/>
  <c r="C56" i="4"/>
  <c r="F56" i="4" l="1"/>
  <c r="D56" i="4"/>
  <c r="G56" i="4" l="1"/>
  <c r="I56" i="4" s="1"/>
  <c r="B57" i="4" s="1"/>
  <c r="H56" i="4" l="1"/>
  <c r="L56" i="4" s="1"/>
  <c r="E57" i="4"/>
  <c r="C57" i="4"/>
  <c r="D57" i="4" s="1"/>
  <c r="F57" i="4" l="1"/>
  <c r="G57" i="4" s="1"/>
  <c r="I57" i="4" s="1"/>
  <c r="B58" i="4" l="1"/>
  <c r="E58" i="4"/>
  <c r="H57" i="4"/>
  <c r="L57" i="4" s="1"/>
  <c r="C58" i="4"/>
  <c r="F58" i="4" l="1"/>
  <c r="D58" i="4"/>
  <c r="G58" i="4" l="1"/>
  <c r="I58" i="4" s="1"/>
  <c r="C59" i="4" s="1"/>
  <c r="H58" i="4" l="1"/>
  <c r="L58" i="4" s="1"/>
  <c r="E59" i="4"/>
  <c r="B59" i="4"/>
  <c r="D59" i="4" s="1"/>
  <c r="F59" i="4"/>
  <c r="G59" i="4" l="1"/>
  <c r="I59" i="4" s="1"/>
  <c r="B60" i="4" l="1"/>
  <c r="E60" i="4"/>
  <c r="H59" i="4"/>
  <c r="L59" i="4" s="1"/>
  <c r="C60" i="4"/>
  <c r="F60" i="4" l="1"/>
  <c r="D60" i="4"/>
  <c r="G60" i="4" l="1"/>
  <c r="I60" i="4" s="1"/>
  <c r="B61" i="4" s="1"/>
  <c r="H60" i="4" l="1"/>
  <c r="L60" i="4" s="1"/>
  <c r="E61" i="4"/>
  <c r="C61" i="4"/>
  <c r="D61" i="4" s="1"/>
  <c r="F61" i="4" l="1"/>
  <c r="G61" i="4" s="1"/>
  <c r="I61" i="4" s="1"/>
  <c r="B62" i="4" l="1"/>
  <c r="E62" i="4"/>
  <c r="H61" i="4"/>
  <c r="L61" i="4" s="1"/>
  <c r="C62" i="4"/>
  <c r="F62" i="4" l="1"/>
  <c r="D62" i="4"/>
  <c r="G62" i="4" l="1"/>
  <c r="I62" i="4" s="1"/>
  <c r="B63" i="4" s="1"/>
  <c r="E63" i="4" l="1"/>
  <c r="C63" i="4"/>
  <c r="D63" i="4" s="1"/>
  <c r="H62" i="4"/>
  <c r="L62" i="4" s="1"/>
  <c r="F63" i="4" l="1"/>
  <c r="G63" i="4" s="1"/>
  <c r="I63" i="4" s="1"/>
  <c r="B64" i="4" l="1"/>
  <c r="E64" i="4"/>
  <c r="H63" i="4"/>
  <c r="L63" i="4" s="1"/>
  <c r="C64" i="4"/>
  <c r="F64" i="4" l="1"/>
  <c r="D64" i="4"/>
  <c r="G64" i="4" l="1"/>
  <c r="I64" i="4" s="1"/>
  <c r="B65" i="4" s="1"/>
  <c r="H64" i="4" l="1"/>
  <c r="L64" i="4" s="1"/>
  <c r="E65" i="4"/>
  <c r="C65" i="4"/>
  <c r="D65" i="4" s="1"/>
  <c r="F65" i="4" l="1"/>
  <c r="G65" i="4" s="1"/>
  <c r="I65" i="4" s="1"/>
  <c r="B66" i="4" l="1"/>
  <c r="E66" i="4"/>
  <c r="H65" i="4"/>
  <c r="L65" i="4" s="1"/>
  <c r="C66" i="4"/>
  <c r="F66" i="4" l="1"/>
  <c r="D66" i="4"/>
  <c r="G66" i="4" l="1"/>
  <c r="I66" i="4" s="1"/>
  <c r="B67" i="4" s="1"/>
  <c r="H66" i="4" l="1"/>
  <c r="L66" i="4" s="1"/>
  <c r="E67" i="4"/>
  <c r="C67" i="4"/>
  <c r="F67" i="4" s="1"/>
  <c r="D67" i="4" l="1"/>
  <c r="G67" i="4" s="1"/>
  <c r="I67" i="4" s="1"/>
  <c r="B68" i="4" l="1"/>
  <c r="E68" i="4"/>
  <c r="H67" i="4"/>
  <c r="L67" i="4" s="1"/>
  <c r="C68" i="4"/>
  <c r="F68" i="4" l="1"/>
  <c r="D68" i="4"/>
  <c r="G68" i="4" l="1"/>
  <c r="I68" i="4" s="1"/>
  <c r="H68" i="4" s="1"/>
  <c r="L68" i="4" s="1"/>
  <c r="B69" i="4" l="1"/>
  <c r="C69" i="4"/>
  <c r="E69" i="4"/>
  <c r="D69" i="4" l="1"/>
  <c r="F69" i="4"/>
  <c r="G69" i="4" s="1"/>
  <c r="I69" i="4" s="1"/>
  <c r="E70" i="4" s="1"/>
  <c r="H69" i="4" l="1"/>
  <c r="L69" i="4" s="1"/>
  <c r="B70" i="4"/>
  <c r="C70" i="4"/>
  <c r="F70" i="4" s="1"/>
  <c r="D70" i="4" l="1"/>
  <c r="G70" i="4" s="1"/>
  <c r="I70" i="4" s="1"/>
  <c r="H70" i="4" s="1"/>
  <c r="L70" i="4" s="1"/>
  <c r="B71" i="4" l="1"/>
  <c r="C71" i="4"/>
  <c r="F71" i="4" s="1"/>
  <c r="E71" i="4"/>
  <c r="D71" i="4" l="1"/>
  <c r="G71" i="4" s="1"/>
  <c r="I71" i="4" s="1"/>
  <c r="H71" i="4" s="1"/>
  <c r="L71" i="4" s="1"/>
  <c r="B72" i="4" l="1"/>
  <c r="C72" i="4"/>
  <c r="F72" i="4" s="1"/>
  <c r="E72" i="4"/>
  <c r="D72" i="4" l="1"/>
  <c r="G72" i="4" s="1"/>
  <c r="I72" i="4" s="1"/>
  <c r="H72" i="4" s="1"/>
  <c r="L72" i="4" s="1"/>
  <c r="B73" i="4" l="1"/>
  <c r="C73" i="4"/>
  <c r="F73" i="4" s="1"/>
  <c r="E73" i="4"/>
  <c r="D73" i="4" l="1"/>
  <c r="G73" i="4" s="1"/>
  <c r="I73" i="4" s="1"/>
  <c r="H73" i="4" s="1"/>
  <c r="L73" i="4" s="1"/>
  <c r="E74" i="4" l="1"/>
  <c r="B74" i="4"/>
  <c r="C74" i="4"/>
  <c r="F74" i="4" s="1"/>
  <c r="D74" i="4" l="1"/>
  <c r="G74" i="4"/>
  <c r="I74" i="4" s="1"/>
  <c r="H74" i="4" s="1"/>
  <c r="L74" i="4" s="1"/>
  <c r="B75" i="4" l="1"/>
  <c r="E75" i="4"/>
  <c r="C75" i="4"/>
  <c r="F75" i="4" s="1"/>
  <c r="D75" i="4" l="1"/>
  <c r="G75" i="4" s="1"/>
  <c r="I75" i="4" s="1"/>
  <c r="H75" i="4" s="1"/>
  <c r="L75" i="4" s="1"/>
  <c r="E76" i="4" l="1"/>
  <c r="B76" i="4"/>
  <c r="C76" i="4"/>
  <c r="D76" i="4" l="1"/>
  <c r="F76" i="4"/>
  <c r="G76" i="4" s="1"/>
  <c r="I76" i="4" s="1"/>
  <c r="H76" i="4" s="1"/>
  <c r="L76" i="4" s="1"/>
  <c r="B77" i="4" l="1"/>
  <c r="C77" i="4"/>
  <c r="F77" i="4" s="1"/>
  <c r="E77" i="4"/>
  <c r="D77" i="4" l="1"/>
  <c r="G77" i="4" s="1"/>
  <c r="I77" i="4" s="1"/>
  <c r="H77" i="4" s="1"/>
  <c r="L77" i="4" s="1"/>
  <c r="B78" i="4" l="1"/>
  <c r="C78" i="4"/>
  <c r="D78" i="4" s="1"/>
  <c r="E78" i="4"/>
  <c r="F78" i="4" l="1"/>
  <c r="G78" i="4" s="1"/>
  <c r="I78" i="4" s="1"/>
  <c r="H78" i="4" s="1"/>
  <c r="L78" i="4" s="1"/>
  <c r="B79" i="4" l="1"/>
  <c r="C79" i="4"/>
  <c r="F79" i="4" s="1"/>
  <c r="E79" i="4"/>
  <c r="D79" i="4" l="1"/>
  <c r="G79" i="4" s="1"/>
  <c r="I79" i="4" s="1"/>
  <c r="H79" i="4" s="1"/>
  <c r="L79" i="4" s="1"/>
  <c r="B80" i="4" l="1"/>
  <c r="C80" i="4"/>
  <c r="F80" i="4" s="1"/>
  <c r="E80" i="4"/>
  <c r="D80" i="4" l="1"/>
  <c r="G80" i="4" s="1"/>
  <c r="I80" i="4" s="1"/>
  <c r="H80" i="4" s="1"/>
  <c r="L80" i="4" s="1"/>
  <c r="C81" i="4" l="1"/>
  <c r="B81" i="4"/>
  <c r="E81" i="4"/>
  <c r="F81" i="4"/>
  <c r="D81" i="4"/>
  <c r="G81" i="4" l="1"/>
  <c r="I81" i="4" s="1"/>
  <c r="H81" i="4" s="1"/>
  <c r="L81" i="4" s="1"/>
  <c r="B82" i="4" l="1"/>
  <c r="C82" i="4"/>
  <c r="D82" i="4" s="1"/>
  <c r="E82" i="4"/>
  <c r="F82" i="4" l="1"/>
  <c r="G82" i="4" s="1"/>
  <c r="I82" i="4" s="1"/>
  <c r="H82" i="4" s="1"/>
  <c r="L82" i="4" s="1"/>
  <c r="E83" i="4" l="1"/>
  <c r="B83" i="4"/>
  <c r="C83" i="4"/>
  <c r="F83" i="4" s="1"/>
  <c r="D83" i="4" l="1"/>
  <c r="G83" i="4" s="1"/>
  <c r="I83" i="4" s="1"/>
  <c r="H83" i="4" s="1"/>
  <c r="L83" i="4" s="1"/>
  <c r="C84" i="4" l="1"/>
  <c r="E84" i="4"/>
  <c r="B84" i="4"/>
  <c r="D84" i="4" l="1"/>
  <c r="F84" i="4"/>
  <c r="G84" i="4" l="1"/>
  <c r="I84" i="4" s="1"/>
  <c r="H84" i="4" s="1"/>
  <c r="L84" i="4" s="1"/>
  <c r="B85" i="4" l="1"/>
  <c r="C85" i="4"/>
  <c r="E85" i="4"/>
  <c r="D85" i="4" l="1"/>
  <c r="F85" i="4"/>
  <c r="G85" i="4" l="1"/>
  <c r="I85" i="4" s="1"/>
  <c r="H85" i="4" s="1"/>
  <c r="L85" i="4" s="1"/>
  <c r="C86" i="4" l="1"/>
  <c r="B86" i="4"/>
  <c r="E86" i="4"/>
  <c r="D86" i="4" l="1"/>
  <c r="F86" i="4"/>
  <c r="G86" i="4" l="1"/>
  <c r="I86" i="4" s="1"/>
  <c r="E87" i="4" s="1"/>
  <c r="H86" i="4" l="1"/>
  <c r="L86" i="4" s="1"/>
  <c r="C87" i="4"/>
  <c r="F87" i="4" s="1"/>
  <c r="B87" i="4"/>
  <c r="D87" i="4" s="1"/>
  <c r="G87" i="4" l="1"/>
  <c r="I87" i="4" s="1"/>
  <c r="H87" i="4" s="1"/>
  <c r="L87" i="4" s="1"/>
  <c r="B88" i="4"/>
  <c r="C88" i="4"/>
  <c r="F88" i="4" s="1"/>
  <c r="E88" i="4" l="1"/>
  <c r="D88" i="4"/>
  <c r="G88" i="4"/>
  <c r="I88" i="4" s="1"/>
  <c r="H88" i="4" l="1"/>
  <c r="L88" i="4" s="1"/>
  <c r="C89" i="4"/>
  <c r="B89" i="4"/>
  <c r="E89" i="4"/>
  <c r="F89" i="4" l="1"/>
  <c r="D89" i="4"/>
  <c r="G89" i="4" l="1"/>
  <c r="I89" i="4" s="1"/>
  <c r="H89" i="4" l="1"/>
  <c r="L89" i="4" s="1"/>
  <c r="C90" i="4"/>
  <c r="E90" i="4"/>
  <c r="B90" i="4"/>
  <c r="F90" i="4" l="1"/>
  <c r="D90" i="4"/>
  <c r="G90" i="4" l="1"/>
  <c r="I90" i="4" s="1"/>
  <c r="H90" i="4" l="1"/>
  <c r="L90" i="4" s="1"/>
  <c r="B91" i="4"/>
  <c r="C91" i="4"/>
  <c r="E91" i="4"/>
  <c r="F91" i="4" l="1"/>
  <c r="D91" i="4"/>
  <c r="G91" i="4" l="1"/>
  <c r="I91" i="4" s="1"/>
  <c r="H91" i="4" l="1"/>
  <c r="L91" i="4" s="1"/>
  <c r="B92" i="4"/>
  <c r="C92" i="4"/>
  <c r="E92" i="4"/>
  <c r="F92" i="4" l="1"/>
  <c r="D92" i="4"/>
  <c r="G92" i="4" l="1"/>
  <c r="I92" i="4" s="1"/>
  <c r="H92" i="4" l="1"/>
  <c r="L92" i="4" s="1"/>
  <c r="C93" i="4"/>
  <c r="B93" i="4"/>
  <c r="E93" i="4"/>
  <c r="D93" i="4" l="1"/>
  <c r="F93" i="4"/>
  <c r="G93" i="4" l="1"/>
  <c r="I93" i="4" s="1"/>
  <c r="H93" i="4" l="1"/>
  <c r="L93" i="4" s="1"/>
  <c r="C94" i="4"/>
  <c r="B94" i="4"/>
  <c r="E94" i="4"/>
  <c r="F94" i="4" l="1"/>
  <c r="D94" i="4"/>
  <c r="G94" i="4" l="1"/>
  <c r="I94" i="4" s="1"/>
  <c r="H94" i="4" s="1"/>
  <c r="L94" i="4" s="1"/>
  <c r="C95" i="4" l="1"/>
  <c r="F95" i="4" s="1"/>
  <c r="B95" i="4"/>
  <c r="E95" i="4"/>
  <c r="D95" i="4" l="1"/>
  <c r="G95" i="4" s="1"/>
  <c r="I95" i="4" s="1"/>
  <c r="H95" i="4" l="1"/>
  <c r="L95" i="4" s="1"/>
  <c r="E96" i="4"/>
  <c r="C96" i="4"/>
  <c r="B96" i="4"/>
  <c r="D96" i="4" l="1"/>
  <c r="F96" i="4"/>
  <c r="G96" i="4" l="1"/>
  <c r="I96" i="4" s="1"/>
  <c r="H96" i="4" l="1"/>
  <c r="L96" i="4" s="1"/>
  <c r="E97" i="4"/>
  <c r="C97" i="4"/>
  <c r="B97" i="4"/>
  <c r="D97" i="4" l="1"/>
  <c r="F97" i="4"/>
  <c r="G97" i="4" l="1"/>
  <c r="I97" i="4" s="1"/>
  <c r="E98" i="4" l="1"/>
  <c r="B98" i="4"/>
  <c r="H97" i="4"/>
  <c r="L97" i="4" s="1"/>
  <c r="C98" i="4"/>
  <c r="D98" i="4" l="1"/>
  <c r="F98" i="4"/>
  <c r="G98" i="4" l="1"/>
  <c r="I98" i="4" s="1"/>
  <c r="H98" i="4" l="1"/>
  <c r="L98" i="4" s="1"/>
  <c r="C99" i="4"/>
  <c r="E99" i="4"/>
  <c r="B99" i="4"/>
  <c r="D99" i="4" l="1"/>
  <c r="F99" i="4"/>
  <c r="G99" i="4" l="1"/>
  <c r="I99" i="4" s="1"/>
  <c r="H99" i="4" l="1"/>
  <c r="L99" i="4" s="1"/>
  <c r="E100" i="4"/>
  <c r="C100" i="4"/>
  <c r="B100" i="4"/>
  <c r="D100" i="4" l="1"/>
  <c r="F100" i="4"/>
  <c r="G100" i="4" l="1"/>
  <c r="I100" i="4" s="1"/>
  <c r="H100" i="4" s="1"/>
  <c r="L100" i="4" s="1"/>
  <c r="C101" i="4" l="1"/>
  <c r="B101" i="4"/>
  <c r="E101" i="4"/>
  <c r="F101" i="4"/>
  <c r="D101" i="4"/>
  <c r="G101" i="4" l="1"/>
  <c r="I101" i="4" s="1"/>
  <c r="H101" i="4" l="1"/>
  <c r="L101" i="4" s="1"/>
  <c r="C102" i="4"/>
  <c r="E102" i="4"/>
  <c r="B102" i="4"/>
  <c r="F102" i="4" l="1"/>
  <c r="D102" i="4"/>
  <c r="G102" i="4" l="1"/>
  <c r="I102" i="4" s="1"/>
  <c r="B103" i="4" s="1"/>
  <c r="E103" i="4" l="1"/>
  <c r="H102" i="4"/>
  <c r="L102" i="4" s="1"/>
  <c r="C103" i="4"/>
  <c r="F103" i="4" s="1"/>
  <c r="D103" i="4"/>
  <c r="G103" i="4" l="1"/>
  <c r="I103" i="4" s="1"/>
  <c r="E104" i="4" s="1"/>
  <c r="B104" i="4" l="1"/>
  <c r="C104" i="4"/>
  <c r="H103" i="4"/>
  <c r="L103" i="4" s="1"/>
  <c r="F104" i="4"/>
  <c r="D104" i="4"/>
  <c r="G104" i="4" l="1"/>
  <c r="I104" i="4" s="1"/>
  <c r="C105" i="4" s="1"/>
  <c r="B105" i="4" l="1"/>
  <c r="E105" i="4"/>
  <c r="H104" i="4"/>
  <c r="L104" i="4" s="1"/>
  <c r="F105" i="4"/>
  <c r="D105" i="4"/>
  <c r="G105" i="4" l="1"/>
  <c r="I105" i="4" s="1"/>
  <c r="B106" i="4" s="1"/>
  <c r="C106" i="4" l="1"/>
  <c r="H105" i="4"/>
  <c r="L105" i="4" s="1"/>
  <c r="E106" i="4"/>
  <c r="D106" i="4"/>
  <c r="F106" i="4"/>
  <c r="G106" i="4" l="1"/>
  <c r="I106" i="4" s="1"/>
  <c r="E107" i="4" l="1"/>
  <c r="H106" i="4"/>
  <c r="L106" i="4" s="1"/>
  <c r="B107" i="4"/>
  <c r="C107" i="4"/>
  <c r="F107" i="4" l="1"/>
  <c r="D107" i="4"/>
  <c r="G107" i="4" s="1"/>
  <c r="I107" i="4" s="1"/>
  <c r="H107" i="4" l="1"/>
  <c r="L107" i="4" s="1"/>
  <c r="E108" i="4"/>
  <c r="B108" i="4"/>
  <c r="C108" i="4"/>
  <c r="D108" i="4" l="1"/>
  <c r="F108" i="4"/>
  <c r="G108" i="4" l="1"/>
  <c r="I108" i="4" s="1"/>
  <c r="H108" i="4" l="1"/>
  <c r="L108" i="4" s="1"/>
  <c r="B109" i="4"/>
  <c r="C109" i="4"/>
  <c r="F109" i="4" s="1"/>
  <c r="E109" i="4"/>
  <c r="D109" i="4" l="1"/>
  <c r="G109" i="4" s="1"/>
  <c r="I109" i="4" s="1"/>
  <c r="C110" i="4" l="1"/>
  <c r="B110" i="4"/>
  <c r="H109" i="4"/>
  <c r="L109" i="4" s="1"/>
  <c r="E110" i="4"/>
  <c r="D110" i="4" l="1"/>
  <c r="F110" i="4"/>
  <c r="G110" i="4" l="1"/>
  <c r="I110" i="4" s="1"/>
  <c r="E111" i="4" l="1"/>
  <c r="H110" i="4"/>
  <c r="L110" i="4" s="1"/>
  <c r="C111" i="4"/>
  <c r="B111" i="4"/>
  <c r="D111" i="4" l="1"/>
  <c r="F111" i="4"/>
  <c r="G111" i="4" l="1"/>
  <c r="I111" i="4" s="1"/>
  <c r="H111" i="4" l="1"/>
  <c r="L111" i="4" s="1"/>
  <c r="C112" i="4"/>
  <c r="B112" i="4"/>
  <c r="E112" i="4"/>
  <c r="F112" i="4" l="1"/>
  <c r="D112" i="4"/>
  <c r="G112" i="4" s="1"/>
  <c r="I112" i="4" s="1"/>
  <c r="C113" i="4" l="1"/>
  <c r="E113" i="4"/>
  <c r="B113" i="4"/>
  <c r="H112" i="4"/>
  <c r="L112" i="4" s="1"/>
  <c r="F113" i="4" l="1"/>
  <c r="D113" i="4"/>
  <c r="G113" i="4" l="1"/>
  <c r="I113" i="4" s="1"/>
  <c r="E114" i="4" s="1"/>
  <c r="H113" i="4" l="1"/>
  <c r="L113" i="4" s="1"/>
  <c r="C114" i="4"/>
  <c r="B114" i="4"/>
  <c r="D114" i="4" s="1"/>
  <c r="F114" i="4"/>
  <c r="G114" i="4" l="1"/>
  <c r="I114" i="4" s="1"/>
  <c r="B115" i="4" s="1"/>
  <c r="H114" i="4" l="1"/>
  <c r="L114" i="4" s="1"/>
  <c r="E115" i="4"/>
  <c r="C115" i="4"/>
  <c r="D115" i="4" s="1"/>
  <c r="F115" i="4" l="1"/>
  <c r="G115" i="4" s="1"/>
  <c r="I115" i="4" s="1"/>
  <c r="B116" i="4" s="1"/>
  <c r="E116" i="4" l="1"/>
  <c r="C116" i="4"/>
  <c r="D116" i="4" s="1"/>
  <c r="H115" i="4"/>
  <c r="L115" i="4" s="1"/>
  <c r="F116" i="4" l="1"/>
  <c r="G116" i="4" s="1"/>
  <c r="I116" i="4" s="1"/>
  <c r="B117" i="4" l="1"/>
  <c r="C117" i="4"/>
  <c r="H116" i="4"/>
  <c r="L116" i="4" s="1"/>
  <c r="E117" i="4"/>
  <c r="D117" i="4" l="1"/>
  <c r="F117" i="4"/>
  <c r="G117" i="4" l="1"/>
  <c r="I117" i="4" s="1"/>
  <c r="B118" i="4" l="1"/>
  <c r="E118" i="4"/>
  <c r="H117" i="4"/>
  <c r="L117" i="4" s="1"/>
  <c r="C118" i="4"/>
  <c r="D118" i="4" l="1"/>
  <c r="F118" i="4"/>
  <c r="G118" i="4" l="1"/>
  <c r="I118" i="4" s="1"/>
  <c r="B119" i="4" l="1"/>
  <c r="E119" i="4"/>
  <c r="C119" i="4"/>
  <c r="H118" i="4"/>
  <c r="L118" i="4" s="1"/>
  <c r="D119" i="4" l="1"/>
  <c r="F119" i="4"/>
  <c r="G119" i="4" l="1"/>
  <c r="I119" i="4" s="1"/>
  <c r="B120" i="4" l="1"/>
  <c r="H119" i="4"/>
  <c r="L119" i="4" s="1"/>
  <c r="C120" i="4"/>
  <c r="E120" i="4"/>
  <c r="F120" i="4" l="1"/>
  <c r="D120" i="4"/>
  <c r="G120" i="4" l="1"/>
  <c r="I120" i="4" s="1"/>
  <c r="B121" i="4" l="1"/>
  <c r="C121" i="4"/>
  <c r="E121" i="4"/>
  <c r="H120" i="4"/>
  <c r="L120" i="4" s="1"/>
  <c r="D121" i="4" l="1"/>
  <c r="F121" i="4"/>
  <c r="G121" i="4" l="1"/>
  <c r="I121" i="4" s="1"/>
  <c r="B122" i="4" l="1"/>
  <c r="E122" i="4"/>
  <c r="C122" i="4"/>
  <c r="H121" i="4"/>
  <c r="L121" i="4" s="1"/>
  <c r="D122" i="4" l="1"/>
  <c r="F122" i="4"/>
  <c r="G122" i="4" l="1"/>
  <c r="I122" i="4" s="1"/>
  <c r="E123" i="4" l="1"/>
  <c r="B123" i="4"/>
  <c r="H122" i="4"/>
  <c r="L122" i="4" s="1"/>
  <c r="C123" i="4"/>
  <c r="F123" i="4" l="1"/>
  <c r="D123" i="4"/>
  <c r="G123" i="4" l="1"/>
  <c r="I123" i="4" l="1"/>
  <c r="B124" i="4" l="1"/>
  <c r="E124" i="4"/>
  <c r="H123" i="4"/>
  <c r="L123" i="4" s="1"/>
  <c r="C124" i="4"/>
  <c r="D124" i="4" l="1"/>
  <c r="E8" i="4" s="1"/>
  <c r="F124" i="4"/>
  <c r="G124" i="4" l="1"/>
  <c r="E14" i="4" s="1"/>
  <c r="I124" i="4" l="1"/>
  <c r="H124" i="4" l="1"/>
  <c r="L124" i="4" s="1"/>
  <c r="B125" i="4"/>
  <c r="E125" i="4"/>
  <c r="C125" i="4"/>
  <c r="D125" i="4" l="1"/>
  <c r="F125" i="4"/>
  <c r="G125" i="4" l="1"/>
  <c r="I125" i="4" s="1"/>
  <c r="B126" i="4" l="1"/>
  <c r="E126" i="4"/>
  <c r="H125" i="4"/>
  <c r="L125" i="4" s="1"/>
  <c r="C126" i="4"/>
  <c r="F126" i="4" l="1"/>
  <c r="D126" i="4"/>
  <c r="G126" i="4" l="1"/>
  <c r="I126" i="4" s="1"/>
  <c r="B127" i="4" s="1"/>
  <c r="H126" i="4" l="1"/>
  <c r="L126" i="4" s="1"/>
  <c r="E127" i="4"/>
  <c r="C127" i="4"/>
  <c r="F127" i="4" s="1"/>
  <c r="D127" i="4" l="1"/>
  <c r="G127" i="4"/>
  <c r="I127" i="4" s="1"/>
  <c r="B128" i="4" l="1"/>
  <c r="E128" i="4"/>
  <c r="H127" i="4"/>
  <c r="L127" i="4" s="1"/>
  <c r="C128" i="4"/>
  <c r="D128" i="4" l="1"/>
  <c r="F128" i="4"/>
  <c r="G128" i="4" l="1"/>
  <c r="I128" i="4" s="1"/>
  <c r="E129" i="4" l="1"/>
  <c r="H128" i="4"/>
  <c r="L128" i="4" s="1"/>
  <c r="B129" i="4"/>
  <c r="C129" i="4"/>
  <c r="D129" i="4" l="1"/>
  <c r="F129" i="4"/>
  <c r="G129" i="4" l="1"/>
  <c r="I129" i="4" s="1"/>
  <c r="B130" i="4" l="1"/>
  <c r="C130" i="4"/>
  <c r="E130" i="4"/>
  <c r="H129" i="4"/>
  <c r="L129" i="4" s="1"/>
  <c r="D130" i="4" l="1"/>
  <c r="F130" i="4"/>
  <c r="G130" i="4" l="1"/>
  <c r="I130" i="4" s="1"/>
  <c r="H130" i="4" l="1"/>
  <c r="L130" i="4" s="1"/>
  <c r="C131" i="4"/>
  <c r="B131" i="4"/>
  <c r="E131" i="4"/>
  <c r="F131" i="4" l="1"/>
  <c r="D131" i="4"/>
  <c r="G131" i="4" l="1"/>
  <c r="I131" i="4" s="1"/>
  <c r="B132" i="4" s="1"/>
  <c r="C132" i="4" l="1"/>
  <c r="F132" i="4" s="1"/>
  <c r="E132" i="4"/>
  <c r="H131" i="4"/>
  <c r="L131" i="4" s="1"/>
  <c r="D132" i="4" l="1"/>
  <c r="G132" i="4" s="1"/>
  <c r="I132" i="4" s="1"/>
  <c r="B133" i="4" s="1"/>
  <c r="C133" i="4" l="1"/>
  <c r="H132" i="4"/>
  <c r="L132" i="4" s="1"/>
  <c r="E133" i="4"/>
  <c r="F133" i="4"/>
  <c r="D133" i="4"/>
  <c r="G133" i="4" l="1"/>
  <c r="I133" i="4" s="1"/>
  <c r="E134" i="4" s="1"/>
  <c r="H133" i="4" l="1"/>
  <c r="L133" i="4" s="1"/>
  <c r="C134" i="4"/>
  <c r="F134" i="4" s="1"/>
  <c r="B134" i="4"/>
  <c r="D134" i="4" l="1"/>
  <c r="G134" i="4"/>
  <c r="I134" i="4" s="1"/>
  <c r="B135" i="4" s="1"/>
  <c r="E135" i="4" l="1"/>
  <c r="C135" i="4"/>
  <c r="H134" i="4"/>
  <c r="L134" i="4" s="1"/>
  <c r="D135" i="4"/>
  <c r="F135" i="4"/>
  <c r="G135" i="4" l="1"/>
  <c r="I135" i="4" s="1"/>
  <c r="B136" i="4" l="1"/>
  <c r="H135" i="4"/>
  <c r="L135" i="4" s="1"/>
  <c r="C136" i="4"/>
  <c r="E136" i="4"/>
  <c r="D136" i="4" l="1"/>
  <c r="F136" i="4"/>
  <c r="G136" i="4" l="1"/>
  <c r="I136" i="4" s="1"/>
  <c r="E137" i="4" l="1"/>
  <c r="C137" i="4"/>
  <c r="H136" i="4"/>
  <c r="L136" i="4" s="1"/>
  <c r="B137" i="4"/>
  <c r="D137" i="4" l="1"/>
  <c r="F137" i="4"/>
  <c r="G137" i="4" l="1"/>
  <c r="I137" i="4" s="1"/>
  <c r="B138" i="4" s="1"/>
  <c r="E138" i="4" l="1"/>
  <c r="C138" i="4"/>
  <c r="H137" i="4"/>
  <c r="L137" i="4" s="1"/>
  <c r="D138" i="4"/>
  <c r="F138" i="4"/>
  <c r="G138" i="4" l="1"/>
  <c r="I138" i="4" s="1"/>
  <c r="B139" i="4" s="1"/>
  <c r="C139" i="4" l="1"/>
  <c r="D139" i="4" s="1"/>
  <c r="E139" i="4"/>
  <c r="H138" i="4"/>
  <c r="L138" i="4" s="1"/>
  <c r="F139" i="4"/>
  <c r="G139" i="4" l="1"/>
  <c r="I139" i="4" s="1"/>
  <c r="B140" i="4" l="1"/>
  <c r="C140" i="4"/>
  <c r="E140" i="4"/>
  <c r="H139" i="4"/>
  <c r="L139" i="4" s="1"/>
  <c r="D140" i="4" l="1"/>
  <c r="F140" i="4"/>
  <c r="G140" i="4" l="1"/>
  <c r="I140" i="4" s="1"/>
  <c r="B141" i="4" l="1"/>
  <c r="H140" i="4"/>
  <c r="L140" i="4" s="1"/>
  <c r="C141" i="4"/>
  <c r="E141" i="4"/>
  <c r="D141" i="4" l="1"/>
  <c r="F141" i="4"/>
  <c r="G141" i="4" l="1"/>
  <c r="I141" i="4" s="1"/>
  <c r="B142" i="4" s="1"/>
  <c r="E142" i="4" l="1"/>
  <c r="C142" i="4"/>
  <c r="F142" i="4" s="1"/>
  <c r="H141" i="4"/>
  <c r="L141" i="4" s="1"/>
  <c r="D142" i="4" l="1"/>
  <c r="G142" i="4" s="1"/>
  <c r="I142" i="4" s="1"/>
  <c r="B143" i="4" s="1"/>
  <c r="C143" i="4" l="1"/>
  <c r="H142" i="4"/>
  <c r="L142" i="4" s="1"/>
  <c r="E143" i="4"/>
  <c r="F143" i="4"/>
  <c r="D143" i="4"/>
  <c r="G143" i="4" l="1"/>
  <c r="I143" i="4" s="1"/>
  <c r="B144" i="4" s="1"/>
  <c r="E144" i="4" l="1"/>
  <c r="C144" i="4"/>
  <c r="D144" i="4" s="1"/>
  <c r="H143" i="4"/>
  <c r="L143" i="4" s="1"/>
  <c r="F144" i="4"/>
  <c r="G144" i="4" l="1"/>
  <c r="I144" i="4" s="1"/>
  <c r="E145" i="4" l="1"/>
  <c r="H144" i="4"/>
  <c r="L144" i="4" s="1"/>
  <c r="C145" i="4"/>
  <c r="B145" i="4"/>
  <c r="D145" i="4" l="1"/>
  <c r="F145" i="4"/>
  <c r="G145" i="4" l="1"/>
  <c r="I145" i="4" s="1"/>
  <c r="E146" i="4" l="1"/>
  <c r="B146" i="4"/>
  <c r="H145" i="4"/>
  <c r="L145" i="4" s="1"/>
  <c r="C146" i="4"/>
  <c r="D146" i="4" l="1"/>
  <c r="F146" i="4"/>
  <c r="G146" i="4" l="1"/>
  <c r="I146" i="4" s="1"/>
  <c r="B147" i="4" l="1"/>
  <c r="E147" i="4"/>
  <c r="C147" i="4"/>
  <c r="H146" i="4"/>
  <c r="L146" i="4" s="1"/>
  <c r="F147" i="4" l="1"/>
  <c r="D147" i="4"/>
  <c r="G147" i="4" l="1"/>
  <c r="I147" i="4" s="1"/>
  <c r="B148" i="4" s="1"/>
  <c r="E148" i="4" l="1"/>
  <c r="C148" i="4"/>
  <c r="H147" i="4"/>
  <c r="L147" i="4" s="1"/>
  <c r="D148" i="4"/>
  <c r="F148" i="4"/>
  <c r="G148" i="4" l="1"/>
  <c r="I148" i="4" s="1"/>
  <c r="B149" i="4" s="1"/>
  <c r="C149" i="4" l="1"/>
  <c r="E149" i="4"/>
  <c r="H148" i="4"/>
  <c r="L148" i="4" s="1"/>
  <c r="F149" i="4"/>
  <c r="D149" i="4"/>
  <c r="G149" i="4" l="1"/>
  <c r="I149" i="4" s="1"/>
  <c r="B150" i="4" l="1"/>
  <c r="E150" i="4"/>
  <c r="H149" i="4"/>
  <c r="L149" i="4" s="1"/>
  <c r="C150" i="4"/>
  <c r="D150" i="4" l="1"/>
  <c r="F150" i="4"/>
  <c r="G150" i="4" l="1"/>
  <c r="I150" i="4" s="1"/>
  <c r="B151" i="4" l="1"/>
  <c r="E151" i="4"/>
  <c r="C151" i="4"/>
  <c r="H150" i="4"/>
  <c r="L150" i="4" s="1"/>
  <c r="F151" i="4" l="1"/>
  <c r="D151" i="4"/>
  <c r="G151" i="4" l="1"/>
  <c r="I151" i="4" s="1"/>
  <c r="E152" i="4" s="1"/>
  <c r="B152" i="4" l="1"/>
  <c r="H151" i="4"/>
  <c r="L151" i="4" s="1"/>
  <c r="C152" i="4"/>
  <c r="F152" i="4" s="1"/>
  <c r="D152" i="4" l="1"/>
  <c r="G152" i="4" s="1"/>
  <c r="I152" i="4" s="1"/>
  <c r="B153" i="4" s="1"/>
  <c r="E153" i="4" l="1"/>
  <c r="C153" i="4"/>
  <c r="H152" i="4"/>
  <c r="L152" i="4" s="1"/>
  <c r="F153" i="4" l="1"/>
  <c r="D153" i="4"/>
  <c r="G153" i="4" l="1"/>
  <c r="I153" i="4" s="1"/>
  <c r="B154" i="4" s="1"/>
  <c r="H153" i="4" l="1"/>
  <c r="L153" i="4" s="1"/>
  <c r="E154" i="4"/>
  <c r="C154" i="4"/>
  <c r="D154" i="4" l="1"/>
  <c r="F154" i="4"/>
  <c r="G154" i="4" l="1"/>
  <c r="I154" i="4" s="1"/>
  <c r="E155" i="4" l="1"/>
  <c r="C155" i="4"/>
  <c r="B155" i="4"/>
  <c r="H154" i="4"/>
  <c r="L154" i="4" s="1"/>
  <c r="D155" i="4" l="1"/>
  <c r="F155" i="4"/>
  <c r="G155" i="4" l="1"/>
  <c r="I155" i="4" s="1"/>
  <c r="B156" i="4" s="1"/>
  <c r="H155" i="4" l="1"/>
  <c r="L155" i="4" s="1"/>
  <c r="E156" i="4"/>
  <c r="C156" i="4"/>
  <c r="D156" i="4" l="1"/>
  <c r="F156" i="4"/>
  <c r="G156" i="4" l="1"/>
  <c r="I156" i="4" s="1"/>
  <c r="B157" i="4" l="1"/>
  <c r="E157" i="4"/>
  <c r="H156" i="4"/>
  <c r="L156" i="4" s="1"/>
  <c r="C157" i="4"/>
  <c r="D157" i="4" l="1"/>
  <c r="F157" i="4"/>
  <c r="G157" i="4" l="1"/>
  <c r="I157" i="4" s="1"/>
  <c r="B158" i="4" l="1"/>
  <c r="H157" i="4"/>
  <c r="L157" i="4" s="1"/>
  <c r="C158" i="4"/>
  <c r="E158" i="4"/>
  <c r="D158" i="4" l="1"/>
  <c r="F158" i="4"/>
  <c r="G158" i="4" l="1"/>
  <c r="I158" i="4" s="1"/>
  <c r="E159" i="4" l="1"/>
  <c r="B159" i="4"/>
  <c r="C159" i="4"/>
  <c r="H158" i="4"/>
  <c r="L158" i="4" s="1"/>
  <c r="D159" i="4" l="1"/>
  <c r="F159" i="4"/>
  <c r="G159" i="4" l="1"/>
  <c r="I159" i="4" s="1"/>
  <c r="B160" i="4" s="1"/>
  <c r="H159" i="4" l="1"/>
  <c r="L159" i="4" s="1"/>
  <c r="E160" i="4"/>
  <c r="C160" i="4"/>
  <c r="D160" i="4" l="1"/>
  <c r="F160" i="4"/>
  <c r="G160" i="4" l="1"/>
  <c r="I160" i="4" s="1"/>
  <c r="B161" i="4" l="1"/>
  <c r="E161" i="4"/>
  <c r="C161" i="4"/>
  <c r="H160" i="4"/>
  <c r="L160" i="4" s="1"/>
  <c r="D161" i="4" l="1"/>
  <c r="F161" i="4"/>
  <c r="G161" i="4" l="1"/>
  <c r="I161" i="4" s="1"/>
  <c r="B162" i="4" l="1"/>
  <c r="C162" i="4"/>
  <c r="E162" i="4"/>
  <c r="H161" i="4"/>
  <c r="L161" i="4" s="1"/>
  <c r="D162" i="4" l="1"/>
  <c r="F162" i="4"/>
  <c r="G162" i="4" l="1"/>
  <c r="I162" i="4" s="1"/>
  <c r="B163" i="4" l="1"/>
  <c r="E163" i="4"/>
  <c r="C163" i="4"/>
  <c r="H162" i="4"/>
  <c r="L162" i="4" s="1"/>
  <c r="F163" i="4" l="1"/>
  <c r="D163" i="4"/>
  <c r="G163" i="4" s="1"/>
  <c r="I163" i="4" s="1"/>
  <c r="B164" i="4" s="1"/>
  <c r="C164" i="4" l="1"/>
  <c r="E164" i="4"/>
  <c r="H163" i="4"/>
  <c r="L163" i="4" s="1"/>
  <c r="D164" i="4"/>
  <c r="F164" i="4"/>
  <c r="G164" i="4" l="1"/>
  <c r="I164" i="4" s="1"/>
  <c r="B165" i="4" l="1"/>
  <c r="H164" i="4"/>
  <c r="L164" i="4" s="1"/>
  <c r="E165" i="4"/>
  <c r="C165" i="4"/>
  <c r="D165" i="4" l="1"/>
  <c r="F165" i="4"/>
  <c r="G165" i="4" l="1"/>
  <c r="I165" i="4" s="1"/>
  <c r="B166" i="4" l="1"/>
  <c r="H165" i="4"/>
  <c r="L165" i="4" s="1"/>
  <c r="E166" i="4"/>
  <c r="C166" i="4"/>
  <c r="D166" i="4" l="1"/>
  <c r="F166" i="4"/>
  <c r="G166" i="4" l="1"/>
  <c r="I166" i="4" s="1"/>
  <c r="B167" i="4" l="1"/>
  <c r="H166" i="4"/>
  <c r="L166" i="4" s="1"/>
  <c r="E167" i="4"/>
  <c r="C167" i="4"/>
  <c r="D167" i="4" l="1"/>
  <c r="F167" i="4"/>
  <c r="G167" i="4" l="1"/>
  <c r="I167" i="4" s="1"/>
  <c r="B168" i="4" l="1"/>
  <c r="H167" i="4"/>
  <c r="L167" i="4" s="1"/>
  <c r="E168" i="4"/>
  <c r="C168" i="4"/>
  <c r="D168" i="4" l="1"/>
  <c r="F168" i="4"/>
  <c r="G168" i="4" l="1"/>
  <c r="I168" i="4" s="1"/>
  <c r="B169" i="4" l="1"/>
  <c r="H168" i="4"/>
  <c r="L168" i="4" s="1"/>
  <c r="E169" i="4"/>
  <c r="C169" i="4"/>
  <c r="D169" i="4" l="1"/>
  <c r="F169" i="4"/>
  <c r="G169" i="4" l="1"/>
  <c r="I169" i="4" s="1"/>
  <c r="B170" i="4" l="1"/>
  <c r="H169" i="4"/>
  <c r="L169" i="4" s="1"/>
  <c r="E170" i="4"/>
  <c r="C170" i="4"/>
  <c r="D170" i="4" l="1"/>
  <c r="F170" i="4"/>
  <c r="G170" i="4" l="1"/>
  <c r="I170" i="4" s="1"/>
  <c r="B171" i="4" l="1"/>
  <c r="H170" i="4"/>
  <c r="L170" i="4" s="1"/>
  <c r="E171" i="4"/>
  <c r="C171" i="4"/>
  <c r="D171" i="4" l="1"/>
  <c r="F171" i="4"/>
  <c r="G171" i="4" l="1"/>
  <c r="I171" i="4" s="1"/>
  <c r="B172" i="4" l="1"/>
  <c r="H171" i="4"/>
  <c r="L171" i="4" s="1"/>
  <c r="E172" i="4"/>
  <c r="C172" i="4"/>
  <c r="D172" i="4" l="1"/>
  <c r="F172" i="4"/>
  <c r="G172" i="4" l="1"/>
  <c r="I172" i="4" s="1"/>
  <c r="B173" i="4" l="1"/>
  <c r="H172" i="4"/>
  <c r="L172" i="4" s="1"/>
  <c r="E173" i="4"/>
  <c r="C173" i="4"/>
  <c r="D173" i="4" l="1"/>
  <c r="F173" i="4"/>
  <c r="G173" i="4" l="1"/>
  <c r="I173" i="4" s="1"/>
  <c r="B174" i="4" l="1"/>
  <c r="H173" i="4"/>
  <c r="L173" i="4" s="1"/>
  <c r="E174" i="4"/>
  <c r="C174" i="4"/>
  <c r="D174" i="4" l="1"/>
  <c r="F174" i="4"/>
  <c r="G174" i="4" l="1"/>
  <c r="I174" i="4" s="1"/>
  <c r="B175" i="4" l="1"/>
  <c r="H174" i="4"/>
  <c r="L174" i="4" s="1"/>
  <c r="E175" i="4"/>
  <c r="C175" i="4"/>
  <c r="D175" i="4" l="1"/>
  <c r="F175" i="4"/>
  <c r="G175" i="4" l="1"/>
  <c r="I175" i="4" s="1"/>
  <c r="B176" i="4" l="1"/>
  <c r="H175" i="4"/>
  <c r="L175" i="4" s="1"/>
  <c r="E176" i="4"/>
  <c r="C176" i="4"/>
  <c r="D176" i="4" l="1"/>
  <c r="F176" i="4"/>
  <c r="G176" i="4" l="1"/>
  <c r="I176" i="4" s="1"/>
  <c r="B177" i="4" l="1"/>
  <c r="H176" i="4"/>
  <c r="L176" i="4" s="1"/>
  <c r="E177" i="4"/>
  <c r="C177" i="4"/>
  <c r="D177" i="4" l="1"/>
  <c r="F177" i="4"/>
  <c r="G177" i="4" l="1"/>
  <c r="I177" i="4" s="1"/>
  <c r="B178" i="4" l="1"/>
  <c r="H177" i="4"/>
  <c r="L177" i="4" s="1"/>
  <c r="E178" i="4"/>
  <c r="C178" i="4"/>
  <c r="D178" i="4" l="1"/>
  <c r="F178" i="4"/>
  <c r="G178" i="4" l="1"/>
  <c r="I178" i="4" s="1"/>
  <c r="B179" i="4" l="1"/>
  <c r="H178" i="4"/>
  <c r="L178" i="4" s="1"/>
  <c r="E179" i="4"/>
  <c r="C179" i="4"/>
  <c r="D179" i="4" l="1"/>
  <c r="F179" i="4"/>
  <c r="G179" i="4" l="1"/>
  <c r="I179" i="4" s="1"/>
  <c r="B180" i="4" l="1"/>
  <c r="H179" i="4"/>
  <c r="L179" i="4" s="1"/>
  <c r="C180" i="4"/>
  <c r="E180" i="4"/>
  <c r="F180" i="4" l="1"/>
  <c r="D180" i="4"/>
  <c r="G180" i="4" l="1"/>
  <c r="I180" i="4" s="1"/>
  <c r="B181" i="4" s="1"/>
  <c r="C181" i="4" l="1"/>
  <c r="H180" i="4"/>
  <c r="L180" i="4" s="1"/>
  <c r="E181" i="4"/>
  <c r="D181" i="4"/>
  <c r="F181" i="4"/>
  <c r="G181" i="4" l="1"/>
  <c r="I181" i="4" s="1"/>
  <c r="B182" i="4" l="1"/>
  <c r="H181" i="4"/>
  <c r="L181" i="4" s="1"/>
  <c r="C182" i="4"/>
  <c r="E182" i="4"/>
  <c r="F182" i="4" l="1"/>
  <c r="D182" i="4"/>
  <c r="G182" i="4" l="1"/>
  <c r="I182" i="4" s="1"/>
  <c r="B183" i="4" s="1"/>
  <c r="C183" i="4" l="1"/>
  <c r="E183" i="4"/>
  <c r="H182" i="4"/>
  <c r="L182" i="4" s="1"/>
  <c r="D183" i="4"/>
  <c r="F183" i="4"/>
  <c r="G183" i="4" l="1"/>
  <c r="I183" i="4" s="1"/>
  <c r="B184" i="4" l="1"/>
  <c r="H183" i="4"/>
  <c r="L183" i="4" s="1"/>
  <c r="C184" i="4"/>
  <c r="E184" i="4"/>
  <c r="F184" i="4" l="1"/>
  <c r="D184" i="4"/>
  <c r="G184" i="4" l="1"/>
  <c r="I184" i="4" s="1"/>
  <c r="B185" i="4" s="1"/>
  <c r="E185" i="4" l="1"/>
  <c r="C185" i="4"/>
  <c r="F185" i="4" s="1"/>
  <c r="H184" i="4"/>
  <c r="L184" i="4" s="1"/>
  <c r="D185" i="4" l="1"/>
  <c r="G185" i="4"/>
  <c r="I185" i="4" s="1"/>
  <c r="B186" i="4" l="1"/>
  <c r="H185" i="4"/>
  <c r="L185" i="4" s="1"/>
  <c r="C186" i="4"/>
  <c r="E186" i="4"/>
  <c r="F186" i="4" l="1"/>
  <c r="D186" i="4"/>
  <c r="G186" i="4" l="1"/>
  <c r="I186" i="4" s="1"/>
  <c r="B187" i="4" s="1"/>
  <c r="C187" i="4" l="1"/>
  <c r="H186" i="4"/>
  <c r="L186" i="4" s="1"/>
  <c r="E187" i="4"/>
  <c r="D187" i="4"/>
  <c r="F187" i="4"/>
  <c r="G187" i="4" l="1"/>
  <c r="I187" i="4" s="1"/>
  <c r="B188" i="4" l="1"/>
  <c r="H187" i="4"/>
  <c r="L187" i="4" s="1"/>
  <c r="C188" i="4"/>
  <c r="E188" i="4"/>
  <c r="F188" i="4" l="1"/>
  <c r="D188" i="4"/>
  <c r="G188" i="4" l="1"/>
  <c r="I188" i="4" s="1"/>
  <c r="B189" i="4" s="1"/>
  <c r="E189" i="4" l="1"/>
  <c r="C189" i="4"/>
  <c r="H188" i="4"/>
  <c r="L188" i="4" s="1"/>
  <c r="D189" i="4"/>
  <c r="F189" i="4"/>
  <c r="G189" i="4" l="1"/>
  <c r="I189" i="4" s="1"/>
  <c r="B190" i="4" l="1"/>
  <c r="H189" i="4"/>
  <c r="L189" i="4" s="1"/>
  <c r="C190" i="4"/>
  <c r="E190" i="4"/>
  <c r="F190" i="4" l="1"/>
  <c r="D190" i="4"/>
  <c r="G190" i="4" s="1"/>
  <c r="I190" i="4" s="1"/>
  <c r="B191" i="4" l="1"/>
  <c r="E191" i="4"/>
  <c r="H190" i="4"/>
  <c r="L190" i="4" s="1"/>
  <c r="C191" i="4"/>
  <c r="D191" i="4" l="1"/>
  <c r="F191" i="4"/>
  <c r="G191" i="4" l="1"/>
  <c r="I191" i="4" s="1"/>
  <c r="B192" i="4" l="1"/>
  <c r="H191" i="4"/>
  <c r="L191" i="4" s="1"/>
  <c r="C192" i="4"/>
  <c r="E192" i="4"/>
  <c r="F192" i="4" l="1"/>
  <c r="D192" i="4"/>
  <c r="G192" i="4" l="1"/>
  <c r="I192" i="4" s="1"/>
  <c r="B193" i="4" s="1"/>
  <c r="H192" i="4" l="1"/>
  <c r="L192" i="4" s="1"/>
  <c r="E193" i="4"/>
  <c r="C193" i="4"/>
  <c r="D193" i="4" s="1"/>
  <c r="F193" i="4" l="1"/>
  <c r="G193" i="4"/>
  <c r="I193" i="4" s="1"/>
  <c r="B194" i="4" l="1"/>
  <c r="H193" i="4"/>
  <c r="L193" i="4" s="1"/>
  <c r="C194" i="4"/>
  <c r="E194" i="4"/>
  <c r="F194" i="4" l="1"/>
  <c r="D194" i="4"/>
  <c r="G194" i="4" l="1"/>
  <c r="I194" i="4" s="1"/>
  <c r="B195" i="4" s="1"/>
  <c r="E195" i="4" l="1"/>
  <c r="C195" i="4"/>
  <c r="H194" i="4"/>
  <c r="L194" i="4" s="1"/>
  <c r="D195" i="4"/>
  <c r="F195" i="4"/>
  <c r="G195" i="4" l="1"/>
  <c r="I195" i="4" s="1"/>
  <c r="B196" i="4" l="1"/>
  <c r="H195" i="4"/>
  <c r="L195" i="4" s="1"/>
  <c r="C196" i="4"/>
  <c r="E196" i="4"/>
  <c r="F196" i="4" l="1"/>
  <c r="D196" i="4"/>
  <c r="G196" i="4" l="1"/>
  <c r="I196" i="4" s="1"/>
  <c r="B197" i="4" s="1"/>
  <c r="E197" i="4" l="1"/>
  <c r="C197" i="4"/>
  <c r="H196" i="4"/>
  <c r="L196" i="4" s="1"/>
  <c r="D197" i="4"/>
  <c r="F197" i="4"/>
  <c r="G197" i="4" l="1"/>
  <c r="I197" i="4" s="1"/>
  <c r="B198" i="4" s="1"/>
  <c r="C198" i="4" l="1"/>
  <c r="H197" i="4"/>
  <c r="L197" i="4" s="1"/>
  <c r="E198" i="4"/>
  <c r="F198" i="4"/>
  <c r="D198" i="4"/>
  <c r="G198" i="4" l="1"/>
  <c r="I198" i="4" s="1"/>
  <c r="B199" i="4" l="1"/>
  <c r="E199" i="4"/>
  <c r="H198" i="4"/>
  <c r="L198" i="4" s="1"/>
  <c r="C199" i="4"/>
  <c r="D199" i="4" l="1"/>
  <c r="F199" i="4"/>
  <c r="G199" i="4" l="1"/>
  <c r="I199" i="4" s="1"/>
  <c r="B200" i="4" l="1"/>
  <c r="H199" i="4"/>
  <c r="L199" i="4" s="1"/>
  <c r="C200" i="4"/>
  <c r="E200" i="4"/>
  <c r="F200" i="4" l="1"/>
  <c r="D200" i="4"/>
  <c r="G200" i="4" l="1"/>
  <c r="I200" i="4" s="1"/>
  <c r="B201" i="4" s="1"/>
  <c r="C201" i="4" l="1"/>
  <c r="H200" i="4"/>
  <c r="L200" i="4" s="1"/>
  <c r="E201" i="4"/>
  <c r="D201" i="4"/>
  <c r="F201" i="4"/>
  <c r="G201" i="4" l="1"/>
  <c r="I201" i="4" s="1"/>
  <c r="B202" i="4" l="1"/>
  <c r="H201" i="4"/>
  <c r="L201" i="4" s="1"/>
  <c r="C202" i="4"/>
  <c r="E202" i="4"/>
  <c r="F202" i="4" l="1"/>
  <c r="D202" i="4"/>
  <c r="G202" i="4" l="1"/>
  <c r="I202" i="4" s="1"/>
  <c r="B203" i="4" s="1"/>
  <c r="C203" i="4" l="1"/>
  <c r="D203" i="4" s="1"/>
  <c r="H202" i="4"/>
  <c r="L202" i="4" s="1"/>
  <c r="E203" i="4"/>
  <c r="F203" i="4"/>
  <c r="G203" i="4" l="1"/>
  <c r="I203" i="4" s="1"/>
  <c r="H203" i="4" l="1"/>
  <c r="L203" i="4" s="1"/>
  <c r="E204" i="4"/>
  <c r="C204" i="4"/>
  <c r="B204" i="4"/>
  <c r="F204" i="4" l="1"/>
  <c r="D204" i="4"/>
  <c r="G204" i="4" l="1"/>
  <c r="I204" i="4" s="1"/>
  <c r="H204" i="4" s="1"/>
  <c r="L204" i="4" s="1"/>
  <c r="B205" i="4" l="1"/>
  <c r="C205" i="4"/>
  <c r="F205" i="4" s="1"/>
  <c r="E205" i="4"/>
  <c r="D205" i="4"/>
  <c r="G205" i="4" l="1"/>
  <c r="I205" i="4" s="1"/>
  <c r="E206" i="4" s="1"/>
  <c r="B206" i="4" l="1"/>
  <c r="C206" i="4"/>
  <c r="F206" i="4" s="1"/>
  <c r="H205" i="4"/>
  <c r="L205" i="4" s="1"/>
  <c r="D206" i="4" l="1"/>
  <c r="G206" i="4" s="1"/>
  <c r="I206" i="4" s="1"/>
  <c r="H206" i="4" s="1"/>
  <c r="L206" i="4" s="1"/>
  <c r="B207" i="4" l="1"/>
  <c r="C207" i="4"/>
  <c r="F207" i="4" s="1"/>
  <c r="E207" i="4"/>
  <c r="D207" i="4" l="1"/>
  <c r="G207" i="4" s="1"/>
  <c r="I207" i="4" s="1"/>
  <c r="H207" i="4" s="1"/>
  <c r="L207" i="4" s="1"/>
  <c r="B208" i="4" l="1"/>
  <c r="E208" i="4"/>
  <c r="C208" i="4"/>
  <c r="F208" i="4" s="1"/>
  <c r="D208" i="4" l="1"/>
  <c r="G208" i="4" s="1"/>
  <c r="I208" i="4" s="1"/>
  <c r="H208" i="4" l="1"/>
  <c r="L208" i="4" s="1"/>
  <c r="E209" i="4"/>
  <c r="C209" i="4"/>
  <c r="B209" i="4"/>
  <c r="F209" i="4" l="1"/>
  <c r="D209" i="4"/>
  <c r="G209" i="4" s="1"/>
  <c r="I209" i="4" s="1"/>
  <c r="H209" i="4" l="1"/>
  <c r="L209" i="4" s="1"/>
  <c r="E210" i="4"/>
  <c r="C210" i="4"/>
  <c r="B210" i="4"/>
  <c r="F210" i="4" l="1"/>
  <c r="D210" i="4"/>
  <c r="G210" i="4" l="1"/>
  <c r="I210" i="4" s="1"/>
  <c r="H210" i="4" l="1"/>
  <c r="L210" i="4" s="1"/>
  <c r="E211" i="4"/>
  <c r="C211" i="4"/>
  <c r="B211" i="4"/>
  <c r="F211" i="4" l="1"/>
  <c r="D211" i="4"/>
  <c r="G211" i="4" l="1"/>
  <c r="I211" i="4" s="1"/>
  <c r="H211" i="4" l="1"/>
  <c r="L211" i="4" s="1"/>
  <c r="E212" i="4"/>
  <c r="C212" i="4"/>
  <c r="B212" i="4"/>
  <c r="F212" i="4" l="1"/>
  <c r="D212" i="4"/>
  <c r="G212" i="4" l="1"/>
  <c r="I212" i="4" s="1"/>
  <c r="H212" i="4" s="1"/>
  <c r="L212" i="4" s="1"/>
  <c r="B213" i="4" l="1"/>
  <c r="C213" i="4"/>
  <c r="E213" i="4"/>
  <c r="F213" i="4"/>
  <c r="D213" i="4"/>
  <c r="G213" i="4" l="1"/>
  <c r="I213" i="4" s="1"/>
  <c r="H213" i="4" l="1"/>
  <c r="L213" i="4" s="1"/>
  <c r="E214" i="4"/>
  <c r="C214" i="4"/>
  <c r="B214" i="4"/>
  <c r="F214" i="4" l="1"/>
  <c r="D214" i="4"/>
  <c r="G214" i="4" l="1"/>
  <c r="I214" i="4" s="1"/>
  <c r="H214" i="4" l="1"/>
  <c r="L214" i="4" s="1"/>
  <c r="E215" i="4"/>
  <c r="C215" i="4"/>
  <c r="B215" i="4"/>
  <c r="F215" i="4" l="1"/>
  <c r="D215" i="4"/>
  <c r="G215" i="4" l="1"/>
  <c r="I215" i="4" s="1"/>
  <c r="H215" i="4" s="1"/>
  <c r="L215" i="4" s="1"/>
  <c r="C216" i="4" l="1"/>
  <c r="B216" i="4"/>
  <c r="E216" i="4"/>
  <c r="F216" i="4"/>
  <c r="D216" i="4"/>
  <c r="G216" i="4" l="1"/>
  <c r="I216" i="4" s="1"/>
  <c r="H216" i="4" s="1"/>
  <c r="L216" i="4" s="1"/>
  <c r="B217" i="4" l="1"/>
  <c r="C217" i="4"/>
  <c r="E217" i="4"/>
  <c r="F217" i="4"/>
  <c r="D217" i="4"/>
  <c r="G217" i="4" l="1"/>
  <c r="I217" i="4" s="1"/>
  <c r="H217" i="4" s="1"/>
  <c r="L217" i="4" s="1"/>
  <c r="B218" i="4" l="1"/>
  <c r="C218" i="4"/>
  <c r="D218" i="4" s="1"/>
  <c r="E218" i="4"/>
  <c r="F218" i="4" l="1"/>
  <c r="G218" i="4" s="1"/>
  <c r="I218" i="4" s="1"/>
  <c r="H218" i="4" s="1"/>
  <c r="L218" i="4" s="1"/>
  <c r="B219" i="4" l="1"/>
  <c r="C219" i="4"/>
  <c r="F219" i="4" s="1"/>
  <c r="E219" i="4"/>
  <c r="D219" i="4" l="1"/>
  <c r="G219" i="4" s="1"/>
  <c r="I219" i="4" s="1"/>
  <c r="H219" i="4" s="1"/>
  <c r="L219" i="4" s="1"/>
  <c r="E220" i="4" l="1"/>
  <c r="B220" i="4"/>
  <c r="C220" i="4"/>
  <c r="F220" i="4"/>
  <c r="D220" i="4"/>
  <c r="G220" i="4" l="1"/>
  <c r="I220" i="4" s="1"/>
  <c r="H220" i="4" s="1"/>
  <c r="L220" i="4" s="1"/>
  <c r="B221" i="4"/>
  <c r="C221" i="4" l="1"/>
  <c r="E221" i="4"/>
  <c r="F221" i="4"/>
  <c r="D221" i="4"/>
  <c r="G221" i="4" l="1"/>
  <c r="I221" i="4" s="1"/>
  <c r="H221" i="4" s="1"/>
  <c r="L221" i="4" s="1"/>
  <c r="B222" i="4"/>
  <c r="C222" i="4" l="1"/>
  <c r="E222" i="4"/>
  <c r="F222" i="4"/>
  <c r="D222" i="4"/>
  <c r="G222" i="4" s="1"/>
  <c r="I222" i="4" s="1"/>
  <c r="H222" i="4" l="1"/>
  <c r="L222" i="4" s="1"/>
  <c r="E223" i="4"/>
  <c r="C223" i="4"/>
  <c r="B223" i="4"/>
  <c r="F223" i="4" l="1"/>
  <c r="D223" i="4"/>
  <c r="G223" i="4" l="1"/>
  <c r="I223" i="4" s="1"/>
  <c r="H223" i="4" s="1"/>
  <c r="L223" i="4" s="1"/>
  <c r="B224" i="4" l="1"/>
  <c r="C224" i="4"/>
  <c r="E224" i="4"/>
  <c r="F224" i="4"/>
  <c r="D224" i="4"/>
  <c r="G224" i="4" l="1"/>
  <c r="I224" i="4" s="1"/>
  <c r="H224" i="4" s="1"/>
  <c r="L224" i="4" s="1"/>
  <c r="B225" i="4" l="1"/>
  <c r="C225" i="4"/>
  <c r="E225" i="4"/>
  <c r="F225" i="4"/>
  <c r="D225" i="4"/>
  <c r="G225" i="4" l="1"/>
  <c r="I225" i="4" s="1"/>
  <c r="H225" i="4" s="1"/>
  <c r="L225" i="4" s="1"/>
  <c r="B226" i="4" l="1"/>
  <c r="C226" i="4"/>
  <c r="E226" i="4"/>
  <c r="F226" i="4"/>
  <c r="D226" i="4"/>
  <c r="G226" i="4" l="1"/>
  <c r="I226" i="4" s="1"/>
  <c r="H226" i="4" s="1"/>
  <c r="L226" i="4" s="1"/>
  <c r="B227" i="4" l="1"/>
  <c r="C227" i="4"/>
  <c r="E227" i="4"/>
  <c r="F227" i="4"/>
  <c r="D227" i="4"/>
  <c r="G227" i="4" l="1"/>
  <c r="I227" i="4" s="1"/>
  <c r="E228" i="4" s="1"/>
  <c r="H227" i="4" l="1"/>
  <c r="L227" i="4" s="1"/>
  <c r="C228" i="4"/>
  <c r="F228" i="4" s="1"/>
  <c r="B228" i="4"/>
  <c r="D228" i="4" l="1"/>
  <c r="G228" i="4" s="1"/>
  <c r="I228" i="4" s="1"/>
  <c r="H228" i="4" s="1"/>
  <c r="L228" i="4" s="1"/>
  <c r="B229" i="4" l="1"/>
  <c r="C229" i="4"/>
  <c r="F229" i="4" s="1"/>
  <c r="E229" i="4"/>
  <c r="D229" i="4" l="1"/>
  <c r="G229" i="4"/>
  <c r="I229" i="4" s="1"/>
  <c r="H229" i="4" s="1"/>
  <c r="L229" i="4" s="1"/>
  <c r="B230" i="4" l="1"/>
  <c r="C230" i="4"/>
  <c r="F230" i="4" s="1"/>
  <c r="E230" i="4"/>
  <c r="D230" i="4"/>
  <c r="G230" i="4" l="1"/>
  <c r="I230" i="4" s="1"/>
  <c r="H230" i="4" s="1"/>
  <c r="L230" i="4" s="1"/>
  <c r="B231" i="4" l="1"/>
  <c r="C231" i="4"/>
  <c r="E231" i="4"/>
  <c r="F231" i="4"/>
  <c r="D231" i="4"/>
  <c r="G231" i="4" l="1"/>
  <c r="I231" i="4" s="1"/>
  <c r="H231" i="4" s="1"/>
  <c r="L231" i="4" s="1"/>
  <c r="B232" i="4" l="1"/>
  <c r="E232" i="4"/>
  <c r="C232" i="4"/>
  <c r="F232" i="4" s="1"/>
  <c r="D232" i="4" l="1"/>
  <c r="G232" i="4" s="1"/>
  <c r="I232" i="4" s="1"/>
  <c r="H232" i="4" s="1"/>
  <c r="L232" i="4" s="1"/>
  <c r="B233" i="4" l="1"/>
  <c r="E233" i="4"/>
  <c r="C233" i="4"/>
  <c r="F233" i="4" s="1"/>
  <c r="D233" i="4"/>
  <c r="G233" i="4" l="1"/>
  <c r="I233" i="4" s="1"/>
  <c r="H233" i="4" s="1"/>
  <c r="L233" i="4" s="1"/>
  <c r="B234" i="4" l="1"/>
  <c r="C234" i="4"/>
  <c r="F234" i="4" s="1"/>
  <c r="E234" i="4"/>
  <c r="D234" i="4" l="1"/>
  <c r="G234" i="4"/>
  <c r="I234" i="4" s="1"/>
  <c r="H234" i="4" s="1"/>
  <c r="L234" i="4" s="1"/>
  <c r="B235" i="4" l="1"/>
  <c r="C235" i="4"/>
  <c r="E235" i="4"/>
  <c r="F235" i="4"/>
  <c r="D235" i="4"/>
  <c r="G235" i="4" l="1"/>
  <c r="I235" i="4" s="1"/>
  <c r="H235" i="4" s="1"/>
  <c r="L235" i="4" s="1"/>
  <c r="B236" i="4" l="1"/>
  <c r="C236" i="4"/>
  <c r="E236" i="4"/>
  <c r="F236" i="4"/>
  <c r="D236" i="4"/>
  <c r="G236" i="4" l="1"/>
  <c r="I236" i="4" s="1"/>
  <c r="H236" i="4" s="1"/>
  <c r="L236" i="4" s="1"/>
  <c r="B237" i="4" l="1"/>
  <c r="E237" i="4"/>
  <c r="C237" i="4"/>
  <c r="F237" i="4"/>
  <c r="D237" i="4"/>
  <c r="G237" i="4" l="1"/>
  <c r="I237" i="4" s="1"/>
  <c r="H237" i="4" s="1"/>
  <c r="L237" i="4" s="1"/>
  <c r="B238" i="4" l="1"/>
  <c r="C238" i="4"/>
  <c r="E238" i="4"/>
  <c r="F238" i="4"/>
  <c r="D238" i="4"/>
  <c r="G238" i="4" s="1"/>
  <c r="I238" i="4" s="1"/>
  <c r="H238" i="4" l="1"/>
  <c r="L238" i="4" s="1"/>
  <c r="E239" i="4"/>
  <c r="C239" i="4"/>
  <c r="B239" i="4"/>
  <c r="F239" i="4" l="1"/>
  <c r="D239" i="4"/>
  <c r="G239" i="4" l="1"/>
  <c r="I239" i="4" s="1"/>
  <c r="H239" i="4" s="1"/>
  <c r="L239" i="4" s="1"/>
  <c r="C240" i="4" l="1"/>
  <c r="B240" i="4"/>
  <c r="E240" i="4"/>
  <c r="F240" i="4"/>
  <c r="D240" i="4"/>
  <c r="G240" i="4" l="1"/>
  <c r="I240" i="4" s="1"/>
  <c r="C241" i="4" s="1"/>
  <c r="E241" i="4" l="1"/>
  <c r="H240" i="4"/>
  <c r="L240" i="4" s="1"/>
  <c r="B241" i="4"/>
  <c r="D241" i="4" s="1"/>
  <c r="F241" i="4"/>
  <c r="G241" i="4" l="1"/>
  <c r="I241" i="4" s="1"/>
  <c r="H241" i="4" s="1"/>
  <c r="L241" i="4" s="1"/>
  <c r="B242" i="4" l="1"/>
  <c r="C242" i="4"/>
  <c r="E242" i="4"/>
  <c r="F242" i="4"/>
  <c r="D242" i="4"/>
  <c r="G242" i="4" l="1"/>
  <c r="I242" i="4" s="1"/>
  <c r="H242" i="4" l="1"/>
  <c r="L242" i="4" s="1"/>
  <c r="E243" i="4"/>
  <c r="C243" i="4"/>
  <c r="B243" i="4"/>
  <c r="F243" i="4" l="1"/>
  <c r="D243" i="4"/>
  <c r="G243" i="4" l="1"/>
  <c r="I243" i="4" s="1"/>
  <c r="H243" i="4" s="1"/>
  <c r="L243" i="4" s="1"/>
  <c r="B244" i="4" l="1"/>
  <c r="C244" i="4"/>
  <c r="E244" i="4"/>
  <c r="F244" i="4"/>
  <c r="D244" i="4"/>
  <c r="G244" i="4" l="1"/>
  <c r="I244" i="4" s="1"/>
  <c r="H244" i="4" s="1"/>
  <c r="L244" i="4" s="1"/>
  <c r="B245" i="4" l="1"/>
  <c r="C245" i="4"/>
  <c r="F245" i="4" s="1"/>
  <c r="E245" i="4"/>
  <c r="D245" i="4" l="1"/>
  <c r="G245" i="4"/>
  <c r="I245" i="4" s="1"/>
  <c r="H245" i="4" l="1"/>
  <c r="L245" i="4" s="1"/>
  <c r="E246" i="4"/>
  <c r="C246" i="4"/>
  <c r="B246" i="4"/>
  <c r="F246" i="4" l="1"/>
  <c r="D246" i="4"/>
  <c r="G246" i="4" l="1"/>
  <c r="I246" i="4" s="1"/>
  <c r="H246" i="4" l="1"/>
  <c r="L246" i="4" s="1"/>
  <c r="E247" i="4"/>
  <c r="C247" i="4"/>
  <c r="B247" i="4"/>
  <c r="F247" i="4" l="1"/>
  <c r="D247" i="4"/>
  <c r="G247" i="4" l="1"/>
  <c r="I247" i="4" s="1"/>
  <c r="H247" i="4" l="1"/>
  <c r="L247" i="4" s="1"/>
  <c r="E248" i="4"/>
  <c r="C248" i="4"/>
  <c r="B248" i="4"/>
  <c r="F248" i="4" l="1"/>
  <c r="D248" i="4"/>
  <c r="G248" i="4" l="1"/>
  <c r="I248" i="4" s="1"/>
  <c r="H248" i="4" s="1"/>
  <c r="L248" i="4" s="1"/>
  <c r="C249" i="4" l="1"/>
  <c r="B249" i="4"/>
  <c r="E249" i="4"/>
  <c r="D249" i="4" l="1"/>
  <c r="F249" i="4"/>
  <c r="G249" i="4" l="1"/>
  <c r="I249" i="4" s="1"/>
  <c r="H249" i="4" s="1"/>
  <c r="L249" i="4" s="1"/>
  <c r="E250" i="4"/>
  <c r="B250" i="4" l="1"/>
  <c r="C250" i="4"/>
  <c r="D250" i="4" s="1"/>
  <c r="F250" i="4"/>
  <c r="G250" i="4" l="1"/>
  <c r="I250" i="4" s="1"/>
  <c r="H250" i="4" s="1"/>
  <c r="L250" i="4" s="1"/>
  <c r="C251" i="4" l="1"/>
  <c r="F251" i="4" s="1"/>
  <c r="E251" i="4"/>
  <c r="B251" i="4"/>
  <c r="D251" i="4" l="1"/>
  <c r="G251" i="4" s="1"/>
  <c r="I251" i="4" s="1"/>
  <c r="H251" i="4" l="1"/>
  <c r="L251" i="4" s="1"/>
  <c r="E252" i="4"/>
  <c r="B252" i="4"/>
  <c r="C252" i="4"/>
  <c r="D252" i="4" l="1"/>
  <c r="F252" i="4"/>
  <c r="G252" i="4" l="1"/>
  <c r="I252" i="4" s="1"/>
  <c r="H252" i="4" l="1"/>
  <c r="L252" i="4" s="1"/>
  <c r="E253" i="4"/>
  <c r="B253" i="4"/>
  <c r="C253" i="4"/>
  <c r="D253" i="4" l="1"/>
  <c r="F253" i="4"/>
  <c r="G253" i="4" l="1"/>
  <c r="I253" i="4" s="1"/>
  <c r="H253" i="4" l="1"/>
  <c r="L253" i="4" s="1"/>
  <c r="E254" i="4"/>
  <c r="B254" i="4"/>
  <c r="C254" i="4"/>
  <c r="D254" i="4" l="1"/>
  <c r="F254" i="4"/>
  <c r="G254" i="4" l="1"/>
  <c r="I254" i="4" s="1"/>
  <c r="H254" i="4" l="1"/>
  <c r="L254" i="4" s="1"/>
  <c r="E255" i="4"/>
  <c r="C255" i="4"/>
  <c r="B255" i="4"/>
  <c r="D255" i="4" l="1"/>
  <c r="F255" i="4"/>
  <c r="G255" i="4" l="1"/>
  <c r="I255" i="4" s="1"/>
  <c r="H255" i="4" s="1"/>
  <c r="L255" i="4" s="1"/>
  <c r="B256" i="4" l="1"/>
  <c r="C256" i="4"/>
  <c r="F256" i="4" s="1"/>
  <c r="E256" i="4"/>
  <c r="D256" i="4" l="1"/>
  <c r="G256" i="4" s="1"/>
  <c r="I256" i="4" s="1"/>
  <c r="H256" i="4" l="1"/>
  <c r="L256" i="4" s="1"/>
  <c r="E257" i="4"/>
  <c r="C257" i="4"/>
  <c r="B257" i="4"/>
  <c r="D257" i="4" l="1"/>
  <c r="F257" i="4"/>
  <c r="G257" i="4" l="1"/>
  <c r="I257" i="4" s="1"/>
  <c r="H257" i="4" l="1"/>
  <c r="L257" i="4" s="1"/>
  <c r="E258" i="4"/>
  <c r="C258" i="4"/>
  <c r="B258" i="4"/>
  <c r="D258" i="4" l="1"/>
  <c r="F258" i="4"/>
  <c r="G258" i="4" l="1"/>
  <c r="I258" i="4" s="1"/>
  <c r="H258" i="4" l="1"/>
  <c r="L258" i="4" s="1"/>
  <c r="E259" i="4"/>
  <c r="C259" i="4"/>
  <c r="B259" i="4"/>
  <c r="D259" i="4" l="1"/>
  <c r="F259" i="4"/>
  <c r="G259" i="4" l="1"/>
  <c r="I259" i="4" s="1"/>
  <c r="H259" i="4" l="1"/>
  <c r="L259" i="4" s="1"/>
  <c r="E260" i="4"/>
  <c r="C260" i="4"/>
  <c r="B260" i="4"/>
  <c r="D260" i="4" l="1"/>
  <c r="F260" i="4"/>
  <c r="G260" i="4" l="1"/>
  <c r="I260" i="4" s="1"/>
  <c r="H260" i="4" l="1"/>
  <c r="L260" i="4" s="1"/>
  <c r="E261" i="4"/>
  <c r="C261" i="4"/>
  <c r="B261" i="4"/>
  <c r="D261" i="4" l="1"/>
  <c r="F261" i="4"/>
  <c r="G261" i="4" l="1"/>
  <c r="I261" i="4" s="1"/>
  <c r="H261" i="4" l="1"/>
  <c r="L261" i="4" s="1"/>
  <c r="E262" i="4"/>
  <c r="C262" i="4"/>
  <c r="B262" i="4"/>
  <c r="D262" i="4" l="1"/>
  <c r="F262" i="4"/>
  <c r="G262" i="4" l="1"/>
  <c r="I262" i="4" s="1"/>
  <c r="H262" i="4" l="1"/>
  <c r="L262" i="4" s="1"/>
  <c r="E263" i="4"/>
  <c r="C263" i="4"/>
  <c r="B263" i="4"/>
  <c r="D263" i="4" l="1"/>
  <c r="F263" i="4"/>
  <c r="G263" i="4" l="1"/>
  <c r="I263" i="4" s="1"/>
  <c r="E264" i="4" s="1"/>
  <c r="B264" i="4" l="1"/>
  <c r="H263" i="4"/>
  <c r="L263" i="4" s="1"/>
  <c r="C264" i="4"/>
  <c r="F264" i="4" s="1"/>
  <c r="D264" i="4" l="1"/>
  <c r="G264" i="4" s="1"/>
  <c r="I264" i="4" s="1"/>
  <c r="H264" i="4" s="1"/>
  <c r="L264" i="4" s="1"/>
  <c r="B265" i="4" l="1"/>
  <c r="C265" i="4"/>
  <c r="F265" i="4" s="1"/>
  <c r="E265" i="4"/>
  <c r="D265" i="4" l="1"/>
  <c r="G265" i="4" s="1"/>
  <c r="I265" i="4" s="1"/>
  <c r="H265" i="4" s="1"/>
  <c r="L265" i="4" s="1"/>
  <c r="B266" i="4" l="1"/>
  <c r="C266" i="4"/>
  <c r="E266" i="4"/>
  <c r="D266" i="4" l="1"/>
  <c r="F266" i="4"/>
  <c r="G266" i="4" s="1"/>
  <c r="I266" i="4" s="1"/>
  <c r="C267" i="4" l="1"/>
  <c r="F267" i="4" s="1"/>
  <c r="B267" i="4"/>
  <c r="H266" i="4"/>
  <c r="L266" i="4" s="1"/>
  <c r="E267" i="4"/>
  <c r="D267" i="4" l="1"/>
  <c r="G267" i="4" s="1"/>
  <c r="I267" i="4" s="1"/>
  <c r="E268" i="4" s="1"/>
  <c r="B268" i="4" l="1"/>
  <c r="C268" i="4"/>
  <c r="H267" i="4"/>
  <c r="L267" i="4" s="1"/>
  <c r="D268" i="4" l="1"/>
  <c r="F268" i="4"/>
  <c r="G268" i="4" l="1"/>
  <c r="I268" i="4" s="1"/>
  <c r="H268" i="4" s="1"/>
  <c r="L268" i="4" s="1"/>
  <c r="B269" i="4" l="1"/>
  <c r="C269" i="4"/>
  <c r="F269" i="4" s="1"/>
  <c r="E269" i="4"/>
  <c r="D269" i="4" l="1"/>
  <c r="G269" i="4" s="1"/>
  <c r="I269" i="4" s="1"/>
  <c r="H269" i="4" l="1"/>
  <c r="L269" i="4" s="1"/>
  <c r="E270" i="4"/>
  <c r="C270" i="4"/>
  <c r="B270" i="4"/>
  <c r="D270" i="4" l="1"/>
  <c r="F270" i="4"/>
  <c r="G270" i="4" l="1"/>
  <c r="I270" i="4" s="1"/>
  <c r="H270" i="4" l="1"/>
  <c r="L270" i="4" s="1"/>
  <c r="E271" i="4"/>
  <c r="C271" i="4"/>
  <c r="B271" i="4"/>
  <c r="D271" i="4" l="1"/>
  <c r="F271" i="4"/>
  <c r="G271" i="4" l="1"/>
  <c r="I271" i="4" s="1"/>
  <c r="H271" i="4" l="1"/>
  <c r="L271" i="4" s="1"/>
  <c r="E272" i="4"/>
  <c r="C272" i="4"/>
  <c r="B272" i="4"/>
  <c r="D272" i="4" l="1"/>
  <c r="F272" i="4"/>
  <c r="G272" i="4" l="1"/>
  <c r="I272" i="4" s="1"/>
  <c r="H272" i="4" l="1"/>
  <c r="L272" i="4" s="1"/>
  <c r="E273" i="4"/>
  <c r="C273" i="4"/>
  <c r="B273" i="4"/>
  <c r="D273" i="4" l="1"/>
  <c r="F273" i="4"/>
  <c r="G273" i="4" l="1"/>
  <c r="I273" i="4" s="1"/>
  <c r="H273" i="4" l="1"/>
  <c r="L273" i="4" s="1"/>
  <c r="E274" i="4"/>
  <c r="C274" i="4"/>
  <c r="B274" i="4"/>
  <c r="D274" i="4" l="1"/>
  <c r="F274" i="4"/>
  <c r="G274" i="4" l="1"/>
  <c r="I274" i="4" s="1"/>
  <c r="H274" i="4" l="1"/>
  <c r="L274" i="4" s="1"/>
  <c r="E275" i="4"/>
  <c r="C275" i="4"/>
  <c r="B275" i="4"/>
  <c r="D275" i="4" l="1"/>
  <c r="F275" i="4"/>
  <c r="G275" i="4" l="1"/>
  <c r="I275" i="4" s="1"/>
  <c r="H275" i="4" l="1"/>
  <c r="L275" i="4" s="1"/>
  <c r="E276" i="4"/>
  <c r="C276" i="4"/>
  <c r="B276" i="4"/>
  <c r="D276" i="4" l="1"/>
  <c r="F276" i="4"/>
  <c r="G276" i="4" l="1"/>
  <c r="I276" i="4" s="1"/>
  <c r="H276" i="4" l="1"/>
  <c r="L276" i="4" s="1"/>
  <c r="E277" i="4"/>
  <c r="C277" i="4"/>
  <c r="B277" i="4"/>
  <c r="D277" i="4" l="1"/>
  <c r="F277" i="4"/>
  <c r="G277" i="4" l="1"/>
  <c r="I277" i="4" s="1"/>
  <c r="H277" i="4" l="1"/>
  <c r="L277" i="4" s="1"/>
  <c r="E278" i="4"/>
  <c r="C278" i="4"/>
  <c r="B278" i="4"/>
  <c r="D278" i="4" l="1"/>
  <c r="F278" i="4"/>
  <c r="G278" i="4" l="1"/>
  <c r="I278" i="4" s="1"/>
  <c r="H278" i="4" l="1"/>
  <c r="L278" i="4" s="1"/>
  <c r="E279" i="4"/>
  <c r="C279" i="4"/>
  <c r="B279" i="4"/>
  <c r="D279" i="4" l="1"/>
  <c r="F279" i="4"/>
  <c r="G279" i="4" l="1"/>
  <c r="I279" i="4" s="1"/>
  <c r="H279" i="4" l="1"/>
  <c r="L279" i="4" s="1"/>
  <c r="E280" i="4"/>
  <c r="C280" i="4"/>
  <c r="B280" i="4"/>
  <c r="D280" i="4" l="1"/>
  <c r="F280" i="4"/>
  <c r="G280" i="4" l="1"/>
  <c r="I280" i="4" s="1"/>
  <c r="H280" i="4" l="1"/>
  <c r="L280" i="4" s="1"/>
  <c r="E281" i="4"/>
  <c r="C281" i="4"/>
  <c r="B281" i="4"/>
  <c r="D281" i="4" l="1"/>
  <c r="F281" i="4"/>
  <c r="G281" i="4" l="1"/>
  <c r="I281" i="4" s="1"/>
  <c r="H281" i="4" l="1"/>
  <c r="L281" i="4" s="1"/>
  <c r="E282" i="4"/>
  <c r="C282" i="4"/>
  <c r="B282" i="4"/>
  <c r="D282" i="4" l="1"/>
  <c r="F282" i="4"/>
  <c r="G282" i="4" l="1"/>
  <c r="I282" i="4" s="1"/>
  <c r="H282" i="4" s="1"/>
  <c r="L282" i="4" s="1"/>
  <c r="C283" i="4" l="1"/>
  <c r="B283" i="4"/>
  <c r="E283" i="4"/>
  <c r="D283" i="4" l="1"/>
  <c r="F283" i="4"/>
  <c r="G283" i="4" s="1"/>
  <c r="I283" i="4" s="1"/>
  <c r="H283" i="4" l="1"/>
  <c r="L283" i="4" s="1"/>
  <c r="E284" i="4"/>
  <c r="C284" i="4"/>
  <c r="B284" i="4"/>
  <c r="D284" i="4" l="1"/>
  <c r="F284" i="4"/>
  <c r="G284" i="4" l="1"/>
  <c r="I284" i="4" s="1"/>
  <c r="H284" i="4" l="1"/>
  <c r="L284" i="4" s="1"/>
  <c r="E285" i="4"/>
  <c r="C285" i="4"/>
  <c r="B285" i="4"/>
  <c r="D285" i="4" l="1"/>
  <c r="F285" i="4"/>
  <c r="G285" i="4" l="1"/>
  <c r="I285" i="4" s="1"/>
  <c r="H285" i="4" s="1"/>
  <c r="L285" i="4" s="1"/>
  <c r="B286" i="4" l="1"/>
  <c r="C286" i="4"/>
  <c r="F286" i="4" s="1"/>
  <c r="E286" i="4"/>
  <c r="D286" i="4" l="1"/>
  <c r="G286" i="4" s="1"/>
  <c r="I286" i="4" s="1"/>
  <c r="E287" i="4" s="1"/>
  <c r="B287" i="4" l="1"/>
  <c r="H286" i="4"/>
  <c r="L286" i="4" s="1"/>
  <c r="C287" i="4"/>
  <c r="F287" i="4" s="1"/>
  <c r="D287" i="4" l="1"/>
  <c r="G287" i="4" s="1"/>
  <c r="I287" i="4" s="1"/>
  <c r="H287" i="4" s="1"/>
  <c r="L287" i="4" s="1"/>
  <c r="B288" i="4" l="1"/>
  <c r="E288" i="4"/>
  <c r="C288" i="4"/>
  <c r="F288" i="4" s="1"/>
  <c r="D288" i="4" l="1"/>
  <c r="G288" i="4"/>
  <c r="I288" i="4" s="1"/>
  <c r="H288" i="4" l="1"/>
  <c r="L288" i="4" s="1"/>
  <c r="E289" i="4"/>
  <c r="C289" i="4"/>
  <c r="B289" i="4"/>
  <c r="F289" i="4" l="1"/>
  <c r="D289" i="4"/>
  <c r="G289" i="4" l="1"/>
  <c r="I289" i="4" s="1"/>
  <c r="H289" i="4"/>
  <c r="L289" i="4" s="1"/>
  <c r="E290" i="4"/>
  <c r="C290" i="4"/>
  <c r="B290" i="4"/>
  <c r="F290" i="4" l="1"/>
  <c r="D290" i="4"/>
  <c r="G290" i="4" l="1"/>
  <c r="I290" i="4" s="1"/>
  <c r="H290" i="4" s="1"/>
  <c r="L290" i="4" s="1"/>
  <c r="E291" i="4"/>
  <c r="C291" i="4"/>
  <c r="B291" i="4"/>
  <c r="F291" i="4" l="1"/>
  <c r="D291" i="4"/>
  <c r="G291" i="4" l="1"/>
  <c r="I291" i="4" s="1"/>
  <c r="H291" i="4" l="1"/>
  <c r="L291" i="4" s="1"/>
  <c r="E292" i="4"/>
  <c r="C292" i="4"/>
  <c r="B292" i="4"/>
  <c r="F292" i="4" l="1"/>
  <c r="D292" i="4"/>
  <c r="G292" i="4" l="1"/>
  <c r="I292" i="4" s="1"/>
  <c r="C293" i="4" s="1"/>
  <c r="B293" i="4" l="1"/>
  <c r="E293" i="4"/>
  <c r="H292" i="4"/>
  <c r="L292" i="4" s="1"/>
  <c r="F293" i="4"/>
  <c r="D293" i="4"/>
  <c r="G293" i="4" l="1"/>
  <c r="I293" i="4" s="1"/>
  <c r="H293" i="4" s="1"/>
  <c r="L293" i="4" s="1"/>
  <c r="B294" i="4" l="1"/>
  <c r="C294" i="4"/>
  <c r="E294" i="4"/>
  <c r="F294" i="4"/>
  <c r="D294" i="4" l="1"/>
  <c r="G294" i="4" s="1"/>
  <c r="I294" i="4" s="1"/>
  <c r="H294" i="4" l="1"/>
  <c r="L294" i="4" s="1"/>
  <c r="E295" i="4"/>
  <c r="C295" i="4"/>
  <c r="B295" i="4"/>
  <c r="F295" i="4" l="1"/>
  <c r="D295" i="4"/>
  <c r="G295" i="4" l="1"/>
  <c r="I295" i="4" s="1"/>
  <c r="H295" i="4" l="1"/>
  <c r="L295" i="4" s="1"/>
  <c r="E296" i="4"/>
  <c r="C296" i="4"/>
  <c r="B296" i="4"/>
  <c r="F296" i="4" l="1"/>
  <c r="D296" i="4"/>
  <c r="G296" i="4" l="1"/>
  <c r="I296" i="4" s="1"/>
  <c r="H296" i="4" s="1"/>
  <c r="L296" i="4" s="1"/>
  <c r="C297" i="4" l="1"/>
  <c r="B297" i="4"/>
  <c r="E297" i="4"/>
  <c r="F297" i="4"/>
  <c r="D297" i="4"/>
  <c r="G297" i="4" l="1"/>
  <c r="I297" i="4" s="1"/>
  <c r="H297" i="4" s="1"/>
  <c r="L297" i="4" s="1"/>
  <c r="B298" i="4" l="1"/>
  <c r="C298" i="4"/>
  <c r="E298" i="4"/>
  <c r="F298" i="4"/>
  <c r="D298" i="4"/>
  <c r="G298" i="4" l="1"/>
  <c r="I298" i="4" s="1"/>
  <c r="H298" i="4" l="1"/>
  <c r="L298" i="4" s="1"/>
  <c r="E299" i="4"/>
  <c r="C299" i="4"/>
  <c r="B299" i="4"/>
  <c r="F299" i="4" l="1"/>
  <c r="D299" i="4"/>
  <c r="G299" i="4" l="1"/>
  <c r="I299" i="4" s="1"/>
  <c r="H299" i="4" s="1"/>
  <c r="L299" i="4" s="1"/>
  <c r="B300" i="4" l="1"/>
  <c r="C300" i="4"/>
  <c r="E300" i="4"/>
  <c r="F300" i="4"/>
  <c r="D300" i="4"/>
  <c r="G300" i="4" s="1"/>
  <c r="I300" i="4" s="1"/>
  <c r="H300" i="4" l="1"/>
  <c r="L300" i="4" s="1"/>
  <c r="E301" i="4"/>
  <c r="C301" i="4"/>
  <c r="B301" i="4"/>
  <c r="F301" i="4" l="1"/>
  <c r="D301" i="4"/>
  <c r="G301" i="4" l="1"/>
  <c r="I301" i="4" s="1"/>
  <c r="H301" i="4" s="1"/>
  <c r="L301" i="4" s="1"/>
  <c r="B302" i="4" l="1"/>
  <c r="C302" i="4"/>
  <c r="E302" i="4"/>
  <c r="F302" i="4"/>
  <c r="D302" i="4"/>
  <c r="G302" i="4" l="1"/>
  <c r="I302" i="4" s="1"/>
  <c r="H302" i="4" s="1"/>
  <c r="L302" i="4" s="1"/>
  <c r="B303" i="4" l="1"/>
  <c r="C303" i="4"/>
  <c r="E303" i="4"/>
  <c r="F303" i="4"/>
  <c r="D303" i="4"/>
  <c r="G303" i="4" l="1"/>
  <c r="I303" i="4" s="1"/>
  <c r="H303" i="4" s="1"/>
  <c r="L303" i="4" s="1"/>
  <c r="E304" i="4" l="1"/>
  <c r="B304" i="4"/>
  <c r="C304" i="4"/>
  <c r="D304" i="4" s="1"/>
  <c r="F304" i="4" l="1"/>
  <c r="G304" i="4" s="1"/>
  <c r="I304" i="4" s="1"/>
  <c r="B305" i="4" l="1"/>
  <c r="E305" i="4"/>
  <c r="H304" i="4"/>
  <c r="E17" i="4" s="1"/>
  <c r="C305" i="4"/>
  <c r="D305" i="4" s="1"/>
  <c r="L304" i="4"/>
  <c r="F305" i="4" l="1"/>
  <c r="G305" i="4"/>
  <c r="I305" i="4" s="1"/>
  <c r="C306" i="4" l="1"/>
  <c r="H305" i="4"/>
  <c r="L305" i="4" s="1"/>
  <c r="B306" i="4"/>
  <c r="E306" i="4"/>
  <c r="D306" i="4" l="1"/>
  <c r="F306" i="4"/>
  <c r="G306" i="4" l="1"/>
  <c r="I306" i="4" s="1"/>
  <c r="E307" i="4" s="1"/>
  <c r="C307" i="4" l="1"/>
  <c r="F307" i="4" s="1"/>
  <c r="B307" i="4"/>
  <c r="H306" i="4"/>
  <c r="L306" i="4" s="1"/>
  <c r="D307" i="4" l="1"/>
  <c r="G307" i="4" s="1"/>
  <c r="I307" i="4" s="1"/>
  <c r="C308" i="4" s="1"/>
  <c r="B308" i="4" l="1"/>
  <c r="E308" i="4"/>
  <c r="H307" i="4"/>
  <c r="L307" i="4" s="1"/>
  <c r="F308" i="4"/>
  <c r="D308" i="4"/>
  <c r="G308" i="4" l="1"/>
  <c r="I308" i="4" s="1"/>
  <c r="B309" i="4" s="1"/>
  <c r="C309" i="4"/>
  <c r="E309" i="4"/>
  <c r="H308" i="4" l="1"/>
  <c r="L308" i="4" s="1"/>
  <c r="F309" i="4"/>
  <c r="D309" i="4"/>
  <c r="G309" i="4" l="1"/>
  <c r="I309" i="4" s="1"/>
  <c r="H309" i="4" l="1"/>
  <c r="L309" i="4" s="1"/>
  <c r="C310" i="4"/>
  <c r="E310" i="4"/>
  <c r="B310" i="4"/>
  <c r="D310" i="4" l="1"/>
  <c r="F310" i="4"/>
  <c r="G310" i="4" l="1"/>
  <c r="I310" i="4" s="1"/>
  <c r="E311" i="4" l="1"/>
  <c r="H310" i="4"/>
  <c r="L310" i="4" s="1"/>
  <c r="B311" i="4"/>
  <c r="C311" i="4"/>
  <c r="D311" i="4" l="1"/>
  <c r="F311" i="4"/>
  <c r="G311" i="4" l="1"/>
  <c r="I311" i="4" s="1"/>
  <c r="C312" i="4" l="1"/>
  <c r="B312" i="4"/>
  <c r="E312" i="4"/>
  <c r="H311" i="4"/>
  <c r="L311" i="4" s="1"/>
  <c r="F312" i="4" l="1"/>
  <c r="D312" i="4"/>
  <c r="G312" i="4" l="1"/>
  <c r="I312" i="4" s="1"/>
  <c r="B313" i="4" s="1"/>
  <c r="E313" i="4" l="1"/>
  <c r="C313" i="4"/>
  <c r="F313" i="4" s="1"/>
  <c r="H312" i="4"/>
  <c r="L312" i="4" s="1"/>
  <c r="D313" i="4"/>
  <c r="G313" i="4" l="1"/>
  <c r="I313" i="4" s="1"/>
  <c r="E314" i="4" s="1"/>
  <c r="C314" i="4" l="1"/>
  <c r="B314" i="4"/>
  <c r="H313" i="4"/>
  <c r="L313" i="4" s="1"/>
  <c r="D314" i="4"/>
  <c r="F314" i="4"/>
  <c r="G314" i="4" l="1"/>
  <c r="I314" i="4" s="1"/>
  <c r="E315" i="4" l="1"/>
  <c r="H314" i="4"/>
  <c r="L314" i="4" s="1"/>
  <c r="B315" i="4"/>
  <c r="C315" i="4"/>
  <c r="D315" i="4" l="1"/>
  <c r="F315" i="4"/>
  <c r="G315" i="4" l="1"/>
  <c r="I315" i="4" s="1"/>
  <c r="C316" i="4" s="1"/>
  <c r="E316" i="4" l="1"/>
  <c r="B316" i="4"/>
  <c r="H315" i="4"/>
  <c r="L315" i="4" s="1"/>
  <c r="F316" i="4"/>
  <c r="D316" i="4"/>
  <c r="G316" i="4" l="1"/>
  <c r="I316" i="4" s="1"/>
  <c r="B317" i="4" s="1"/>
  <c r="E317" i="4" l="1"/>
  <c r="H316" i="4"/>
  <c r="L316" i="4" s="1"/>
  <c r="C317" i="4"/>
  <c r="F317" i="4"/>
  <c r="D317" i="4"/>
  <c r="G317" i="4" l="1"/>
  <c r="I317" i="4" s="1"/>
  <c r="B318" i="4" s="1"/>
  <c r="H317" i="4" l="1"/>
  <c r="L317" i="4" s="1"/>
  <c r="E318" i="4"/>
  <c r="C318" i="4"/>
  <c r="D318" i="4" s="1"/>
  <c r="F318" i="4"/>
  <c r="G318" i="4" l="1"/>
  <c r="I318" i="4" s="1"/>
  <c r="E319" i="4" l="1"/>
  <c r="H318" i="4"/>
  <c r="L318" i="4" s="1"/>
  <c r="C319" i="4"/>
  <c r="B319" i="4"/>
  <c r="F319" i="4" l="1"/>
  <c r="D319" i="4"/>
  <c r="G319" i="4" l="1"/>
  <c r="I319" i="4" s="1"/>
  <c r="C320" i="4" l="1"/>
  <c r="E320" i="4"/>
  <c r="B320" i="4"/>
  <c r="H319" i="4"/>
  <c r="L319" i="4" s="1"/>
  <c r="F320" i="4" l="1"/>
  <c r="D320" i="4"/>
  <c r="G320" i="4" l="1"/>
  <c r="I320" i="4" s="1"/>
  <c r="B321" i="4" l="1"/>
  <c r="H320" i="4"/>
  <c r="L320" i="4" s="1"/>
  <c r="C321" i="4"/>
  <c r="E321" i="4"/>
  <c r="D321" i="4" l="1"/>
  <c r="F321" i="4"/>
  <c r="G321" i="4" l="1"/>
  <c r="I321" i="4" s="1"/>
  <c r="H321" i="4" l="1"/>
  <c r="L321" i="4" s="1"/>
  <c r="C322" i="4"/>
  <c r="B322" i="4"/>
  <c r="E322" i="4"/>
  <c r="D322" i="4" l="1"/>
  <c r="F322" i="4"/>
  <c r="G322" i="4" l="1"/>
  <c r="I322" i="4" s="1"/>
  <c r="E323" i="4" l="1"/>
  <c r="C323" i="4"/>
  <c r="H322" i="4"/>
  <c r="L322" i="4" s="1"/>
  <c r="B323" i="4"/>
  <c r="F323" i="4" l="1"/>
  <c r="D323" i="4"/>
  <c r="G323" i="4" l="1"/>
  <c r="I323" i="4" s="1"/>
  <c r="C324" i="4" s="1"/>
  <c r="B324" i="4" l="1"/>
  <c r="D324" i="4" s="1"/>
  <c r="H323" i="4"/>
  <c r="L323" i="4" s="1"/>
  <c r="E324" i="4"/>
  <c r="F324" i="4"/>
  <c r="G324" i="4" l="1"/>
  <c r="I324" i="4" s="1"/>
  <c r="B325" i="4" s="1"/>
  <c r="E325" i="4" l="1"/>
  <c r="H324" i="4"/>
  <c r="L324" i="4" s="1"/>
  <c r="C325" i="4"/>
  <c r="D325" i="4" s="1"/>
  <c r="F325" i="4" l="1"/>
  <c r="G325" i="4" s="1"/>
  <c r="I325" i="4" s="1"/>
  <c r="H325" i="4" l="1"/>
  <c r="L325" i="4" s="1"/>
  <c r="E326" i="4"/>
  <c r="C326" i="4"/>
  <c r="B326" i="4"/>
  <c r="D326" i="4" l="1"/>
  <c r="F326" i="4"/>
  <c r="G326" i="4" l="1"/>
  <c r="I326" i="4" s="1"/>
  <c r="B327" i="4" l="1"/>
  <c r="E327" i="4"/>
  <c r="C327" i="4"/>
  <c r="H326" i="4"/>
  <c r="L326" i="4" s="1"/>
  <c r="D327" i="4" l="1"/>
  <c r="F327" i="4"/>
  <c r="G327" i="4" l="1"/>
  <c r="I327" i="4" s="1"/>
  <c r="H327" i="4" l="1"/>
  <c r="L327" i="4" s="1"/>
  <c r="E328" i="4"/>
  <c r="C328" i="4"/>
  <c r="B328" i="4"/>
  <c r="D328" i="4" l="1"/>
  <c r="F328" i="4"/>
  <c r="G328" i="4" l="1"/>
  <c r="I328" i="4" s="1"/>
  <c r="C329" i="4" l="1"/>
  <c r="B329" i="4"/>
  <c r="E329" i="4"/>
  <c r="H328" i="4"/>
  <c r="L328" i="4" s="1"/>
  <c r="F329" i="4" l="1"/>
  <c r="D329" i="4"/>
  <c r="G329" i="4" l="1"/>
  <c r="I329" i="4" s="1"/>
  <c r="B330" i="4" l="1"/>
  <c r="C330" i="4"/>
  <c r="H329" i="4"/>
  <c r="L329" i="4" s="1"/>
  <c r="E330" i="4"/>
  <c r="F330" i="4" l="1"/>
  <c r="D330" i="4"/>
  <c r="G330" i="4" l="1"/>
  <c r="I330" i="4" s="1"/>
  <c r="E331" i="4" l="1"/>
  <c r="H330" i="4"/>
  <c r="L330" i="4" s="1"/>
  <c r="B331" i="4"/>
  <c r="C331" i="4"/>
  <c r="D331" i="4" l="1"/>
  <c r="F331" i="4"/>
  <c r="G331" i="4" l="1"/>
  <c r="I331" i="4" s="1"/>
  <c r="H331" i="4" s="1"/>
  <c r="L331" i="4" s="1"/>
  <c r="L21" i="4" s="1"/>
  <c r="E16" i="4" s="1"/>
</calcChain>
</file>

<file path=xl/sharedStrings.xml><?xml version="1.0" encoding="utf-8"?>
<sst xmlns="http://schemas.openxmlformats.org/spreadsheetml/2006/main" count="51" uniqueCount="27">
  <si>
    <t>Valor solicitado</t>
  </si>
  <si>
    <t>Factor de Amortización</t>
  </si>
  <si>
    <t xml:space="preserve">Tasa MV </t>
  </si>
  <si>
    <t>Tasa EA</t>
  </si>
  <si>
    <t>Cuota mensual</t>
  </si>
  <si>
    <t>Seguro vida deudor</t>
  </si>
  <si>
    <t>Comisión de manejo</t>
  </si>
  <si>
    <t>Cuota mensual + seg + comisión</t>
  </si>
  <si>
    <t>PLAN DE PAGOS</t>
  </si>
  <si>
    <t>No. de cuota</t>
  </si>
  <si>
    <t>Abono a Interés</t>
  </si>
  <si>
    <t>Abono a Capital</t>
  </si>
  <si>
    <t>Cuota sin seguro</t>
  </si>
  <si>
    <t>Vr seguro de vida</t>
  </si>
  <si>
    <t>Cuota Total</t>
  </si>
  <si>
    <t>Saldo</t>
  </si>
  <si>
    <t>Plazo</t>
  </si>
  <si>
    <t>*</t>
  </si>
  <si>
    <t>Cuota mensual + seguro</t>
  </si>
  <si>
    <t>**</t>
  </si>
  <si>
    <t>**Las sumas expresadas en pesos y el Valor Total Unificado (VTU) expresado en términos efectivos anuales corresponden a una proyección de los cobros inherentes o asociados al producto, y no necesariamente corresponden a los montos que efectivamente llegare a pagar el cliente, los que variaran dependiendo del capital, la tasa de interés remuneratoria aplicada, la causación de otras comisiones, u otras circunstancias no incluidas en la presente proyección.</t>
  </si>
  <si>
    <t>Cuota con seguro</t>
  </si>
  <si>
    <t>VTU EA</t>
  </si>
  <si>
    <t>VTU Resultante en pesos</t>
  </si>
  <si>
    <t>Cuota</t>
  </si>
  <si>
    <t>* $1.800 por millón adeudado. Vr mensual.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</si>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</sst>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2"/>
      <color rgb="FFC00000"/>
      <name val="Calibri"/>
      <family val="2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164" fontId="4" fillId="2" borderId="3" xfId="1" applyNumberFormat="1" applyFont="1" applyFill="1" applyBorder="1" applyProtection="1">
      <protection locked="0"/>
    </xf>
    <xf numFmtId="0" fontId="4" fillId="2" borderId="3" xfId="0" applyFont="1" applyFill="1" applyBorder="1" applyProtection="1">
      <protection locked="0"/>
    </xf>
    <xf numFmtId="10" fontId="4" fillId="2" borderId="3" xfId="2" applyNumberFormat="1" applyFont="1" applyFill="1" applyBorder="1" applyProtection="1">
      <protection locked="0"/>
    </xf>
    <xf numFmtId="164" fontId="4" fillId="2" borderId="3" xfId="1" applyNumberFormat="1" applyFont="1" applyFill="1" applyBorder="1" applyProtection="1"/>
    <xf numFmtId="0" fontId="0" fillId="0" borderId="0" xfId="0" applyProtection="1"/>
    <xf numFmtId="3" fontId="0" fillId="0" borderId="0" xfId="0" applyNumberFormat="1" applyProtection="1"/>
    <xf numFmtId="10" fontId="2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10" fontId="4" fillId="2" borderId="3" xfId="2" applyNumberFormat="1" applyFont="1" applyFill="1" applyBorder="1" applyProtection="1"/>
    <xf numFmtId="0" fontId="5" fillId="0" borderId="0" xfId="0" applyFont="1" applyProtection="1"/>
    <xf numFmtId="164" fontId="2" fillId="0" borderId="0" xfId="1" applyNumberFormat="1" applyFont="1" applyProtection="1"/>
    <xf numFmtId="0" fontId="8" fillId="0" borderId="0" xfId="0" applyFont="1" applyProtection="1"/>
    <xf numFmtId="0" fontId="9" fillId="0" borderId="0" xfId="0" applyFont="1" applyProtection="1"/>
    <xf numFmtId="0" fontId="3" fillId="0" borderId="0" xfId="0" applyFont="1" applyAlignment="1" applyProtection="1">
      <alignment horizontal="left"/>
    </xf>
    <xf numFmtId="164" fontId="4" fillId="0" borderId="0" xfId="1" applyNumberFormat="1" applyFont="1" applyFill="1" applyBorder="1" applyProtection="1"/>
    <xf numFmtId="164" fontId="0" fillId="0" borderId="0" xfId="1" applyNumberFormat="1" applyFont="1" applyProtection="1"/>
    <xf numFmtId="0" fontId="2" fillId="0" borderId="0" xfId="0" applyFont="1" applyProtection="1"/>
    <xf numFmtId="0" fontId="10" fillId="0" borderId="0" xfId="0" applyFont="1" applyProtection="1"/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 vertical="top" wrapText="1"/>
    </xf>
    <xf numFmtId="0" fontId="6" fillId="2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3" fontId="6" fillId="0" borderId="0" xfId="0" applyNumberFormat="1" applyFont="1" applyAlignment="1" applyProtection="1">
      <alignment horizontal="center"/>
    </xf>
    <xf numFmtId="10" fontId="0" fillId="0" borderId="0" xfId="0" applyNumberFormat="1" applyProtection="1"/>
    <xf numFmtId="0" fontId="7" fillId="2" borderId="7" xfId="0" applyFont="1" applyFill="1" applyBorder="1" applyAlignment="1" applyProtection="1">
      <alignment horizontal="center" vertical="center" wrapText="1"/>
    </xf>
    <xf numFmtId="3" fontId="7" fillId="0" borderId="0" xfId="0" applyNumberFormat="1" applyFont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0" fillId="0" borderId="8" xfId="1" applyNumberFormat="1" applyFont="1" applyBorder="1" applyProtection="1"/>
    <xf numFmtId="3" fontId="0" fillId="0" borderId="0" xfId="1" applyNumberFormat="1" applyFont="1" applyBorder="1" applyProtection="1"/>
    <xf numFmtId="164" fontId="0" fillId="0" borderId="0" xfId="1" applyNumberFormat="1" applyFont="1" applyBorder="1" applyProtection="1"/>
    <xf numFmtId="0" fontId="0" fillId="0" borderId="9" xfId="0" applyBorder="1" applyAlignment="1" applyProtection="1">
      <alignment horizontal="center"/>
    </xf>
    <xf numFmtId="164" fontId="0" fillId="0" borderId="8" xfId="0" applyNumberFormat="1" applyBorder="1" applyProtection="1"/>
    <xf numFmtId="164" fontId="0" fillId="0" borderId="9" xfId="1" applyNumberFormat="1" applyFont="1" applyBorder="1" applyProtection="1"/>
    <xf numFmtId="164" fontId="0" fillId="0" borderId="0" xfId="0" applyNumberFormat="1" applyProtection="1"/>
    <xf numFmtId="43" fontId="0" fillId="0" borderId="9" xfId="1" applyFont="1" applyBorder="1" applyProtection="1"/>
    <xf numFmtId="3" fontId="0" fillId="0" borderId="0" xfId="1" applyNumberFormat="1" applyFont="1" applyProtection="1"/>
    <xf numFmtId="10" fontId="4" fillId="0" borderId="0" xfId="2" applyNumberFormat="1" applyFont="1" applyFill="1" applyBorder="1" applyProtection="1"/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10" xfId="0" applyBorder="1" applyAlignment="1" applyProtection="1">
      <alignment wrapText="1"/>
    </xf>
    <xf numFmtId="0" fontId="0" fillId="0" borderId="8" xfId="0" applyBorder="1" applyProtection="1"/>
    <xf numFmtId="9" fontId="0" fillId="0" borderId="8" xfId="0" applyNumberFormat="1" applyBorder="1" applyProtection="1"/>
    <xf numFmtId="9" fontId="0" fillId="0" borderId="0" xfId="0" applyNumberFormat="1" applyProtection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showGridLines="0" zoomScaleNormal="100" workbookViewId="0">
      <selection activeCell="E3" sqref="E3"/>
    </sheetView>
  </sheetViews>
  <sheetFormatPr baseColWidth="10" defaultRowHeight="15" x14ac:dyDescent="0.25"/>
  <cols>
    <col min="1" max="1" width="7" style="5" bestFit="1" customWidth="1"/>
    <col min="2" max="2" width="14.42578125" style="5" customWidth="1"/>
    <col min="3" max="3" width="13.7109375" style="5" customWidth="1"/>
    <col min="4" max="4" width="12" style="5" customWidth="1"/>
    <col min="5" max="5" width="17.42578125" style="5" bestFit="1" customWidth="1"/>
    <col min="6" max="6" width="12.28515625" style="5" customWidth="1"/>
    <col min="7" max="7" width="12.5703125" style="5" bestFit="1" customWidth="1"/>
    <col min="8" max="8" width="11.42578125" style="5"/>
    <col min="9" max="9" width="15.140625" style="5" bestFit="1" customWidth="1"/>
    <col min="10" max="16384" width="11.42578125" style="5"/>
  </cols>
  <sheetData>
    <row r="1" spans="1:9" ht="15.75" thickBot="1" x14ac:dyDescent="0.3"/>
    <row r="2" spans="1:9" ht="19.5" customHeight="1" thickBot="1" x14ac:dyDescent="0.35">
      <c r="B2" s="9" t="s">
        <v>0</v>
      </c>
      <c r="C2" s="10"/>
      <c r="E2" s="1">
        <v>10000000</v>
      </c>
    </row>
    <row r="3" spans="1:9" ht="19.5" thickBot="1" x14ac:dyDescent="0.35">
      <c r="B3" s="9" t="s">
        <v>16</v>
      </c>
      <c r="C3" s="10"/>
      <c r="E3" s="2">
        <v>12</v>
      </c>
    </row>
    <row r="4" spans="1:9" ht="19.5" thickBot="1" x14ac:dyDescent="0.35">
      <c r="B4" s="9" t="s">
        <v>2</v>
      </c>
      <c r="C4" s="10"/>
      <c r="E4" s="3">
        <v>1.29E-2</v>
      </c>
      <c r="I4" s="40"/>
    </row>
    <row r="5" spans="1:9" ht="19.5" thickBot="1" x14ac:dyDescent="0.35">
      <c r="B5" s="9" t="s">
        <v>3</v>
      </c>
      <c r="C5" s="10"/>
      <c r="E5" s="11">
        <f>EFFECT(E4*12,12)</f>
        <v>0.16626932649468618</v>
      </c>
      <c r="F5" s="12"/>
      <c r="I5" s="40"/>
    </row>
    <row r="6" spans="1:9" ht="15.75" thickBot="1" x14ac:dyDescent="0.3"/>
    <row r="7" spans="1:9" ht="19.5" thickBot="1" x14ac:dyDescent="0.35">
      <c r="B7" s="9" t="s">
        <v>4</v>
      </c>
      <c r="C7" s="10"/>
      <c r="E7" s="4">
        <f>-PMT($E$4,$E$3,$E$2)</f>
        <v>904849.65741785255</v>
      </c>
    </row>
    <row r="8" spans="1:9" ht="15.75" thickBot="1" x14ac:dyDescent="0.3">
      <c r="F8" s="12"/>
      <c r="H8" s="37"/>
    </row>
    <row r="9" spans="1:9" ht="19.5" thickBot="1" x14ac:dyDescent="0.35">
      <c r="A9" s="13">
        <v>1800</v>
      </c>
      <c r="B9" s="9" t="s">
        <v>5</v>
      </c>
      <c r="C9" s="10"/>
      <c r="E9" s="4">
        <f>E2*0.0018</f>
        <v>18000</v>
      </c>
      <c r="F9" s="14" t="s">
        <v>17</v>
      </c>
      <c r="G9" s="12"/>
    </row>
    <row r="10" spans="1:9" ht="15.75" thickBot="1" x14ac:dyDescent="0.3">
      <c r="A10" s="15"/>
    </row>
    <row r="11" spans="1:9" ht="19.5" thickBot="1" x14ac:dyDescent="0.35">
      <c r="B11" s="9" t="s">
        <v>18</v>
      </c>
      <c r="C11" s="10"/>
      <c r="E11" s="4">
        <f>+MAX(F22:F81)</f>
        <v>922849.65741785255</v>
      </c>
      <c r="F11" s="20" t="s">
        <v>19</v>
      </c>
    </row>
    <row r="12" spans="1:9" ht="14.25" customHeight="1" thickBot="1" x14ac:dyDescent="0.35">
      <c r="B12" s="16"/>
      <c r="C12" s="16"/>
      <c r="E12" s="17"/>
      <c r="F12" s="20"/>
    </row>
    <row r="13" spans="1:9" ht="19.5" thickBot="1" x14ac:dyDescent="0.35">
      <c r="B13" s="9" t="s">
        <v>22</v>
      </c>
      <c r="C13" s="10"/>
      <c r="E13" s="11">
        <f>(1+I18)^(12)-1</f>
        <v>0.19138444211217487</v>
      </c>
      <c r="F13" s="20" t="s">
        <v>19</v>
      </c>
    </row>
    <row r="14" spans="1:9" ht="19.5" thickBot="1" x14ac:dyDescent="0.35">
      <c r="B14" s="9" t="s">
        <v>23</v>
      </c>
      <c r="C14" s="10"/>
      <c r="E14" s="4">
        <f>SUM(F22:F81)</f>
        <v>10977944.15259761</v>
      </c>
      <c r="F14" s="20" t="s">
        <v>19</v>
      </c>
    </row>
    <row r="15" spans="1:9" ht="15.75" customHeight="1" x14ac:dyDescent="0.3">
      <c r="A15" s="15" t="s">
        <v>25</v>
      </c>
      <c r="B15" s="16"/>
      <c r="C15" s="16"/>
      <c r="E15" s="17"/>
    </row>
    <row r="16" spans="1:9" ht="18.75" customHeight="1" x14ac:dyDescent="0.25">
      <c r="A16" s="41" t="s">
        <v>20</v>
      </c>
      <c r="B16" s="42"/>
      <c r="C16" s="42"/>
      <c r="D16" s="42"/>
      <c r="E16" s="42"/>
      <c r="F16" s="42"/>
      <c r="G16" s="42"/>
    </row>
    <row r="17" spans="1:11" ht="28.5" customHeight="1" thickBot="1" x14ac:dyDescent="0.3">
      <c r="A17" s="43"/>
      <c r="B17" s="43"/>
      <c r="C17" s="43"/>
      <c r="D17" s="43"/>
      <c r="E17" s="43"/>
      <c r="F17" s="43"/>
      <c r="G17" s="43"/>
    </row>
    <row r="18" spans="1:11" ht="15.75" hidden="1" thickBot="1" x14ac:dyDescent="0.3">
      <c r="A18" s="23" t="s">
        <v>8</v>
      </c>
      <c r="B18" s="24"/>
      <c r="C18" s="24"/>
      <c r="D18" s="24"/>
      <c r="E18" s="24"/>
      <c r="F18" s="24"/>
      <c r="G18" s="25"/>
      <c r="I18" s="27">
        <f>IRR(I21:I93)</f>
        <v>1.4700000000000157E-2</v>
      </c>
    </row>
    <row r="19" spans="1:11" ht="7.5" hidden="1" customHeight="1" thickBot="1" x14ac:dyDescent="0.3"/>
    <row r="20" spans="1:11" ht="30.75" hidden="1" thickBot="1" x14ac:dyDescent="0.3">
      <c r="A20" s="28" t="s">
        <v>9</v>
      </c>
      <c r="B20" s="28" t="s">
        <v>10</v>
      </c>
      <c r="C20" s="28" t="s">
        <v>11</v>
      </c>
      <c r="D20" s="28" t="s">
        <v>12</v>
      </c>
      <c r="E20" s="28" t="s">
        <v>13</v>
      </c>
      <c r="F20" s="28" t="s">
        <v>21</v>
      </c>
      <c r="G20" s="28" t="s">
        <v>15</v>
      </c>
      <c r="I20" s="5" t="s">
        <v>21</v>
      </c>
    </row>
    <row r="21" spans="1:11" hidden="1" x14ac:dyDescent="0.25">
      <c r="A21" s="30">
        <v>0</v>
      </c>
      <c r="B21" s="44"/>
      <c r="C21" s="44"/>
      <c r="D21" s="44"/>
      <c r="E21" s="44"/>
      <c r="F21" s="45"/>
      <c r="G21" s="35">
        <f>+E2</f>
        <v>10000000</v>
      </c>
      <c r="I21" s="39">
        <f>-E2</f>
        <v>-10000000</v>
      </c>
    </row>
    <row r="22" spans="1:11" hidden="1" x14ac:dyDescent="0.25">
      <c r="A22" s="34">
        <v>1</v>
      </c>
      <c r="B22" s="35">
        <f>+IF(A22&gt;$E$3,0,G21*$E$4)</f>
        <v>129000</v>
      </c>
      <c r="C22" s="35">
        <f>+IF(A22&gt;$E$3,0,D22-B22)</f>
        <v>775849.65741785255</v>
      </c>
      <c r="D22" s="35">
        <f>IF(A22&gt;$E$3,0,-PMT($E$4,$E$3,$E$2))</f>
        <v>904849.65741785255</v>
      </c>
      <c r="E22" s="35">
        <f>+IF(A22&gt;$E$3,0,G21/1000000*$A$9)</f>
        <v>18000</v>
      </c>
      <c r="F22" s="35">
        <f>+IF(A22&gt;$E$3,0,D22+E22)</f>
        <v>922849.65741785255</v>
      </c>
      <c r="G22" s="35">
        <f>+IF(G21-C22&lt;=0.1,0,G21-C22)</f>
        <v>9224150.3425821476</v>
      </c>
      <c r="H22" s="37"/>
      <c r="I22" s="39">
        <f>F22</f>
        <v>922849.65741785255</v>
      </c>
    </row>
    <row r="23" spans="1:11" hidden="1" x14ac:dyDescent="0.25">
      <c r="A23" s="34">
        <v>2</v>
      </c>
      <c r="B23" s="35">
        <f>+IF(A23&gt;$E$3,0,G22*$E$4)</f>
        <v>118991.5394193097</v>
      </c>
      <c r="C23" s="35">
        <f>+IF(A23&gt;$E$3,0,D23-B23)</f>
        <v>785858.11799854285</v>
      </c>
      <c r="D23" s="35">
        <f>IF(A23&gt;$E$3,0,-PMT($E$4,$E$3,$E$2))</f>
        <v>904849.65741785255</v>
      </c>
      <c r="E23" s="35">
        <f>+IF(A23&gt;$E$3,0,G22/1000000*$A$9)</f>
        <v>16603.470616647865</v>
      </c>
      <c r="F23" s="35">
        <f t="shared" ref="F23:F53" si="0">+IF(A23&gt;$E$3,0,D23+E23)</f>
        <v>921453.12803450041</v>
      </c>
      <c r="G23" s="35">
        <f t="shared" ref="G23:G81" si="1">+IF(G22-C23&lt;=0.1,0,G22-C23)</f>
        <v>8438292.2245836053</v>
      </c>
      <c r="H23" s="37"/>
      <c r="I23" s="39">
        <f>F23</f>
        <v>921453.12803450041</v>
      </c>
    </row>
    <row r="24" spans="1:11" hidden="1" x14ac:dyDescent="0.25">
      <c r="A24" s="34">
        <v>3</v>
      </c>
      <c r="B24" s="35">
        <f t="shared" ref="B24:B33" si="2">+IF(A24&gt;$E$3,0,G23*$E$4)</f>
        <v>108853.96969712852</v>
      </c>
      <c r="C24" s="35">
        <f t="shared" ref="C24:C33" si="3">+IF(A24&gt;$E$3,0,D24-B24)</f>
        <v>795995.68772072403</v>
      </c>
      <c r="D24" s="35">
        <f t="shared" ref="D24:D33" si="4">IF(A24&gt;$E$3,0,-PMT($E$4,$E$3,$E$2))</f>
        <v>904849.65741785255</v>
      </c>
      <c r="E24" s="35">
        <f>+IF(A24&gt;$E$3,0,G23/1000000*$A$9)</f>
        <v>15188.92600425049</v>
      </c>
      <c r="F24" s="35">
        <f t="shared" si="0"/>
        <v>920038.58342210308</v>
      </c>
      <c r="G24" s="35">
        <f t="shared" si="1"/>
        <v>7642296.5368628809</v>
      </c>
      <c r="H24" s="37"/>
      <c r="I24" s="39">
        <f>F24</f>
        <v>920038.58342210308</v>
      </c>
    </row>
    <row r="25" spans="1:11" hidden="1" x14ac:dyDescent="0.25">
      <c r="A25" s="34">
        <v>4</v>
      </c>
      <c r="B25" s="35">
        <f t="shared" si="2"/>
        <v>98585.62532553116</v>
      </c>
      <c r="C25" s="35">
        <f t="shared" si="3"/>
        <v>806264.03209232143</v>
      </c>
      <c r="D25" s="35">
        <f t="shared" si="4"/>
        <v>904849.65741785255</v>
      </c>
      <c r="E25" s="35">
        <f>+IF(A25&gt;$E$3,0,G24/1000000*$A$9)</f>
        <v>13756.133766353187</v>
      </c>
      <c r="F25" s="35">
        <f>+IF(A25&gt;$E$3,0,D25+E25)</f>
        <v>918605.79118420568</v>
      </c>
      <c r="G25" s="35">
        <f>+IF(G24-C25&lt;=0.1,0,G24-C25)</f>
        <v>6836032.5047705593</v>
      </c>
      <c r="H25" s="37"/>
      <c r="I25" s="39">
        <f>F25</f>
        <v>918605.79118420568</v>
      </c>
    </row>
    <row r="26" spans="1:11" hidden="1" x14ac:dyDescent="0.25">
      <c r="A26" s="34">
        <v>5</v>
      </c>
      <c r="B26" s="35">
        <f t="shared" si="2"/>
        <v>88184.81931154021</v>
      </c>
      <c r="C26" s="35">
        <f t="shared" si="3"/>
        <v>816664.83810631232</v>
      </c>
      <c r="D26" s="35">
        <f t="shared" si="4"/>
        <v>904849.65741785255</v>
      </c>
      <c r="E26" s="35">
        <f t="shared" ref="E26:E81" si="5">+IF(A26&gt;$E$3,0,G25/1000000*$A$9)</f>
        <v>12304.858508587005</v>
      </c>
      <c r="F26" s="35">
        <f t="shared" si="0"/>
        <v>917154.51592643955</v>
      </c>
      <c r="G26" s="35">
        <f t="shared" si="1"/>
        <v>6019367.6666642465</v>
      </c>
      <c r="H26" s="37"/>
      <c r="I26" s="39">
        <f t="shared" ref="I26:I81" si="6">F26</f>
        <v>917154.51592643955</v>
      </c>
    </row>
    <row r="27" spans="1:11" hidden="1" x14ac:dyDescent="0.25">
      <c r="A27" s="34">
        <v>6</v>
      </c>
      <c r="B27" s="35">
        <f t="shared" si="2"/>
        <v>77649.842899968775</v>
      </c>
      <c r="C27" s="35">
        <f t="shared" si="3"/>
        <v>827199.81451788382</v>
      </c>
      <c r="D27" s="35">
        <f t="shared" si="4"/>
        <v>904849.65741785255</v>
      </c>
      <c r="E27" s="35">
        <f t="shared" si="5"/>
        <v>10834.861799995644</v>
      </c>
      <c r="F27" s="35">
        <f t="shared" si="0"/>
        <v>915684.5192178482</v>
      </c>
      <c r="G27" s="35">
        <f t="shared" si="1"/>
        <v>5192167.8521463629</v>
      </c>
      <c r="H27" s="37"/>
      <c r="I27" s="39">
        <f t="shared" si="6"/>
        <v>915684.5192178482</v>
      </c>
    </row>
    <row r="28" spans="1:11" hidden="1" x14ac:dyDescent="0.25">
      <c r="A28" s="34">
        <v>7</v>
      </c>
      <c r="B28" s="35">
        <f t="shared" si="2"/>
        <v>66978.965292688081</v>
      </c>
      <c r="C28" s="35">
        <f t="shared" si="3"/>
        <v>837870.69212516444</v>
      </c>
      <c r="D28" s="35">
        <f t="shared" si="4"/>
        <v>904849.65741785255</v>
      </c>
      <c r="E28" s="35">
        <f t="shared" si="5"/>
        <v>9345.9021338634539</v>
      </c>
      <c r="F28" s="35">
        <f t="shared" si="0"/>
        <v>914195.55955171597</v>
      </c>
      <c r="G28" s="35">
        <f t="shared" si="1"/>
        <v>4354297.1600211989</v>
      </c>
      <c r="H28" s="37"/>
      <c r="I28" s="39">
        <f t="shared" si="6"/>
        <v>914195.55955171597</v>
      </c>
    </row>
    <row r="29" spans="1:11" hidden="1" x14ac:dyDescent="0.25">
      <c r="A29" s="34">
        <v>8</v>
      </c>
      <c r="B29" s="35">
        <f t="shared" si="2"/>
        <v>56170.433364273464</v>
      </c>
      <c r="C29" s="35">
        <f t="shared" si="3"/>
        <v>848679.22405357903</v>
      </c>
      <c r="D29" s="35">
        <f t="shared" si="4"/>
        <v>904849.65741785255</v>
      </c>
      <c r="E29" s="35">
        <f t="shared" si="5"/>
        <v>7837.7348880381578</v>
      </c>
      <c r="F29" s="35">
        <f t="shared" si="0"/>
        <v>912687.39230589068</v>
      </c>
      <c r="G29" s="35">
        <f t="shared" si="1"/>
        <v>3505617.93596762</v>
      </c>
      <c r="I29" s="39">
        <f t="shared" si="6"/>
        <v>912687.39230589068</v>
      </c>
      <c r="K29" s="46"/>
    </row>
    <row r="30" spans="1:11" hidden="1" x14ac:dyDescent="0.25">
      <c r="A30" s="34">
        <v>9</v>
      </c>
      <c r="B30" s="35">
        <f t="shared" si="2"/>
        <v>45222.471373982298</v>
      </c>
      <c r="C30" s="35">
        <f t="shared" si="3"/>
        <v>859627.18604387029</v>
      </c>
      <c r="D30" s="35">
        <f t="shared" si="4"/>
        <v>904849.65741785255</v>
      </c>
      <c r="E30" s="35">
        <f t="shared" si="5"/>
        <v>6310.1122847417155</v>
      </c>
      <c r="F30" s="35">
        <f t="shared" si="0"/>
        <v>911159.76970259426</v>
      </c>
      <c r="G30" s="35">
        <f t="shared" si="1"/>
        <v>2645990.7499237498</v>
      </c>
      <c r="I30" s="39">
        <f t="shared" si="6"/>
        <v>911159.76970259426</v>
      </c>
      <c r="K30" s="46"/>
    </row>
    <row r="31" spans="1:11" hidden="1" x14ac:dyDescent="0.25">
      <c r="A31" s="34">
        <v>10</v>
      </c>
      <c r="B31" s="35">
        <f t="shared" si="2"/>
        <v>34133.280674016372</v>
      </c>
      <c r="C31" s="35">
        <f t="shared" si="3"/>
        <v>870716.37674383621</v>
      </c>
      <c r="D31" s="35">
        <f t="shared" si="4"/>
        <v>904849.65741785255</v>
      </c>
      <c r="E31" s="35">
        <f t="shared" si="5"/>
        <v>4762.7833498627497</v>
      </c>
      <c r="F31" s="35">
        <f t="shared" si="0"/>
        <v>909612.44076771534</v>
      </c>
      <c r="G31" s="35">
        <f t="shared" si="1"/>
        <v>1775274.3731799135</v>
      </c>
      <c r="I31" s="39">
        <f t="shared" si="6"/>
        <v>909612.44076771534</v>
      </c>
    </row>
    <row r="32" spans="1:11" hidden="1" x14ac:dyDescent="0.25">
      <c r="A32" s="34">
        <v>11</v>
      </c>
      <c r="B32" s="35">
        <f t="shared" si="2"/>
        <v>22901.039414020885</v>
      </c>
      <c r="C32" s="35">
        <f t="shared" si="3"/>
        <v>881948.61800383171</v>
      </c>
      <c r="D32" s="35">
        <f t="shared" si="4"/>
        <v>904849.65741785255</v>
      </c>
      <c r="E32" s="35">
        <f>+IF(A32&gt;$E$3,0,G31/1000000*$A$9)</f>
        <v>3195.4938717238442</v>
      </c>
      <c r="F32" s="35">
        <f t="shared" si="0"/>
        <v>908045.15128957643</v>
      </c>
      <c r="G32" s="35">
        <f t="shared" si="1"/>
        <v>893325.75517608179</v>
      </c>
      <c r="I32" s="39">
        <f t="shared" si="6"/>
        <v>908045.15128957643</v>
      </c>
    </row>
    <row r="33" spans="1:9" hidden="1" x14ac:dyDescent="0.25">
      <c r="A33" s="34">
        <v>12</v>
      </c>
      <c r="B33" s="35">
        <f t="shared" si="2"/>
        <v>11523.902241771455</v>
      </c>
      <c r="C33" s="35">
        <f t="shared" si="3"/>
        <v>893325.75517608109</v>
      </c>
      <c r="D33" s="35">
        <f t="shared" si="4"/>
        <v>904849.65741785255</v>
      </c>
      <c r="E33" s="35">
        <f t="shared" si="5"/>
        <v>1607.9863593169473</v>
      </c>
      <c r="F33" s="35">
        <f t="shared" si="0"/>
        <v>906457.64377716952</v>
      </c>
      <c r="G33" s="35">
        <f t="shared" si="1"/>
        <v>0</v>
      </c>
      <c r="I33" s="39">
        <f t="shared" si="6"/>
        <v>906457.64377716952</v>
      </c>
    </row>
    <row r="34" spans="1:9" hidden="1" x14ac:dyDescent="0.25">
      <c r="A34" s="34">
        <v>13</v>
      </c>
      <c r="B34" s="35">
        <f>+IF(A34&gt;$E$3,0,G33*$E$4)</f>
        <v>0</v>
      </c>
      <c r="C34" s="35">
        <f>+IF(A34&gt;$E$3,0,D34-B34)</f>
        <v>0</v>
      </c>
      <c r="D34" s="35">
        <f>IF(A34&gt;$E$3,0,-PMT($E$4,$E$3,$E$2))</f>
        <v>0</v>
      </c>
      <c r="E34" s="35">
        <f t="shared" si="5"/>
        <v>0</v>
      </c>
      <c r="F34" s="35">
        <f t="shared" si="0"/>
        <v>0</v>
      </c>
      <c r="G34" s="35">
        <f t="shared" si="1"/>
        <v>0</v>
      </c>
      <c r="I34" s="39">
        <f t="shared" si="6"/>
        <v>0</v>
      </c>
    </row>
    <row r="35" spans="1:9" hidden="1" x14ac:dyDescent="0.25">
      <c r="A35" s="34">
        <v>14</v>
      </c>
      <c r="B35" s="35">
        <f t="shared" ref="B35:B81" si="7">+IF(A35&gt;$E$3,0,G34*$E$4)</f>
        <v>0</v>
      </c>
      <c r="C35" s="35">
        <f t="shared" ref="C35:C81" si="8">+IF(A35&gt;$E$3,0,D35-B35)</f>
        <v>0</v>
      </c>
      <c r="D35" s="35">
        <f t="shared" ref="D35:D81" si="9">IF(A35&gt;$E$3,0,-PMT($E$4,$E$3,$E$2))</f>
        <v>0</v>
      </c>
      <c r="E35" s="35">
        <f t="shared" si="5"/>
        <v>0</v>
      </c>
      <c r="F35" s="35">
        <f t="shared" si="0"/>
        <v>0</v>
      </c>
      <c r="G35" s="35">
        <f t="shared" si="1"/>
        <v>0</v>
      </c>
      <c r="I35" s="39">
        <f t="shared" si="6"/>
        <v>0</v>
      </c>
    </row>
    <row r="36" spans="1:9" hidden="1" x14ac:dyDescent="0.25">
      <c r="A36" s="34">
        <v>15</v>
      </c>
      <c r="B36" s="35">
        <f t="shared" si="7"/>
        <v>0</v>
      </c>
      <c r="C36" s="35">
        <f t="shared" si="8"/>
        <v>0</v>
      </c>
      <c r="D36" s="35">
        <f t="shared" si="9"/>
        <v>0</v>
      </c>
      <c r="E36" s="35">
        <f t="shared" si="5"/>
        <v>0</v>
      </c>
      <c r="F36" s="35">
        <f t="shared" si="0"/>
        <v>0</v>
      </c>
      <c r="G36" s="35">
        <f t="shared" si="1"/>
        <v>0</v>
      </c>
      <c r="I36" s="39">
        <f t="shared" si="6"/>
        <v>0</v>
      </c>
    </row>
    <row r="37" spans="1:9" hidden="1" x14ac:dyDescent="0.25">
      <c r="A37" s="34">
        <v>16</v>
      </c>
      <c r="B37" s="35">
        <f t="shared" si="7"/>
        <v>0</v>
      </c>
      <c r="C37" s="35">
        <f t="shared" si="8"/>
        <v>0</v>
      </c>
      <c r="D37" s="35">
        <f t="shared" si="9"/>
        <v>0</v>
      </c>
      <c r="E37" s="35">
        <f t="shared" si="5"/>
        <v>0</v>
      </c>
      <c r="F37" s="35">
        <f t="shared" si="0"/>
        <v>0</v>
      </c>
      <c r="G37" s="35">
        <f t="shared" si="1"/>
        <v>0</v>
      </c>
      <c r="I37" s="39">
        <f t="shared" si="6"/>
        <v>0</v>
      </c>
    </row>
    <row r="38" spans="1:9" hidden="1" x14ac:dyDescent="0.25">
      <c r="A38" s="34">
        <v>17</v>
      </c>
      <c r="B38" s="35">
        <f t="shared" si="7"/>
        <v>0</v>
      </c>
      <c r="C38" s="35">
        <f t="shared" si="8"/>
        <v>0</v>
      </c>
      <c r="D38" s="35">
        <f t="shared" si="9"/>
        <v>0</v>
      </c>
      <c r="E38" s="35">
        <f>+IF(A38&gt;$E$3,0,G37/1000000*$A$9)</f>
        <v>0</v>
      </c>
      <c r="F38" s="35">
        <f t="shared" si="0"/>
        <v>0</v>
      </c>
      <c r="G38" s="35">
        <f t="shared" si="1"/>
        <v>0</v>
      </c>
      <c r="I38" s="39">
        <f t="shared" si="6"/>
        <v>0</v>
      </c>
    </row>
    <row r="39" spans="1:9" hidden="1" x14ac:dyDescent="0.25">
      <c r="A39" s="34">
        <v>18</v>
      </c>
      <c r="B39" s="35">
        <f t="shared" si="7"/>
        <v>0</v>
      </c>
      <c r="C39" s="35">
        <f t="shared" si="8"/>
        <v>0</v>
      </c>
      <c r="D39" s="35">
        <f t="shared" si="9"/>
        <v>0</v>
      </c>
      <c r="E39" s="35">
        <f t="shared" si="5"/>
        <v>0</v>
      </c>
      <c r="F39" s="35">
        <f t="shared" si="0"/>
        <v>0</v>
      </c>
      <c r="G39" s="35">
        <f t="shared" si="1"/>
        <v>0</v>
      </c>
      <c r="I39" s="39">
        <f t="shared" si="6"/>
        <v>0</v>
      </c>
    </row>
    <row r="40" spans="1:9" hidden="1" x14ac:dyDescent="0.25">
      <c r="A40" s="34">
        <v>19</v>
      </c>
      <c r="B40" s="35">
        <f t="shared" si="7"/>
        <v>0</v>
      </c>
      <c r="C40" s="35">
        <f t="shared" si="8"/>
        <v>0</v>
      </c>
      <c r="D40" s="35">
        <f t="shared" si="9"/>
        <v>0</v>
      </c>
      <c r="E40" s="35">
        <f t="shared" si="5"/>
        <v>0</v>
      </c>
      <c r="F40" s="35">
        <f t="shared" si="0"/>
        <v>0</v>
      </c>
      <c r="G40" s="35">
        <f t="shared" si="1"/>
        <v>0</v>
      </c>
      <c r="I40" s="39">
        <f t="shared" si="6"/>
        <v>0</v>
      </c>
    </row>
    <row r="41" spans="1:9" hidden="1" x14ac:dyDescent="0.25">
      <c r="A41" s="34">
        <v>20</v>
      </c>
      <c r="B41" s="35">
        <f t="shared" si="7"/>
        <v>0</v>
      </c>
      <c r="C41" s="35">
        <f t="shared" si="8"/>
        <v>0</v>
      </c>
      <c r="D41" s="35">
        <f t="shared" si="9"/>
        <v>0</v>
      </c>
      <c r="E41" s="35">
        <f t="shared" si="5"/>
        <v>0</v>
      </c>
      <c r="F41" s="35">
        <f t="shared" si="0"/>
        <v>0</v>
      </c>
      <c r="G41" s="35">
        <f t="shared" si="1"/>
        <v>0</v>
      </c>
      <c r="I41" s="39">
        <f t="shared" si="6"/>
        <v>0</v>
      </c>
    </row>
    <row r="42" spans="1:9" hidden="1" x14ac:dyDescent="0.25">
      <c r="A42" s="34">
        <v>21</v>
      </c>
      <c r="B42" s="35">
        <f t="shared" si="7"/>
        <v>0</v>
      </c>
      <c r="C42" s="35">
        <f t="shared" si="8"/>
        <v>0</v>
      </c>
      <c r="D42" s="35">
        <f t="shared" si="9"/>
        <v>0</v>
      </c>
      <c r="E42" s="35">
        <f t="shared" si="5"/>
        <v>0</v>
      </c>
      <c r="F42" s="35">
        <f t="shared" si="0"/>
        <v>0</v>
      </c>
      <c r="G42" s="35">
        <f t="shared" si="1"/>
        <v>0</v>
      </c>
      <c r="I42" s="39">
        <f t="shared" si="6"/>
        <v>0</v>
      </c>
    </row>
    <row r="43" spans="1:9" hidden="1" x14ac:dyDescent="0.25">
      <c r="A43" s="34">
        <v>22</v>
      </c>
      <c r="B43" s="35">
        <f t="shared" si="7"/>
        <v>0</v>
      </c>
      <c r="C43" s="35">
        <f t="shared" si="8"/>
        <v>0</v>
      </c>
      <c r="D43" s="35">
        <f t="shared" si="9"/>
        <v>0</v>
      </c>
      <c r="E43" s="35">
        <f>+IF(A43&gt;$E$3,0,G42/1000000*$A$9)</f>
        <v>0</v>
      </c>
      <c r="F43" s="35">
        <f t="shared" si="0"/>
        <v>0</v>
      </c>
      <c r="G43" s="35">
        <f t="shared" si="1"/>
        <v>0</v>
      </c>
      <c r="I43" s="39">
        <f t="shared" si="6"/>
        <v>0</v>
      </c>
    </row>
    <row r="44" spans="1:9" hidden="1" x14ac:dyDescent="0.25">
      <c r="A44" s="34">
        <v>23</v>
      </c>
      <c r="B44" s="35">
        <f t="shared" si="7"/>
        <v>0</v>
      </c>
      <c r="C44" s="35">
        <f t="shared" si="8"/>
        <v>0</v>
      </c>
      <c r="D44" s="35">
        <f t="shared" si="9"/>
        <v>0</v>
      </c>
      <c r="E44" s="35">
        <f t="shared" si="5"/>
        <v>0</v>
      </c>
      <c r="F44" s="35">
        <f t="shared" si="0"/>
        <v>0</v>
      </c>
      <c r="G44" s="35">
        <f t="shared" si="1"/>
        <v>0</v>
      </c>
      <c r="I44" s="39">
        <f t="shared" si="6"/>
        <v>0</v>
      </c>
    </row>
    <row r="45" spans="1:9" hidden="1" x14ac:dyDescent="0.25">
      <c r="A45" s="34">
        <v>24</v>
      </c>
      <c r="B45" s="35">
        <f t="shared" si="7"/>
        <v>0</v>
      </c>
      <c r="C45" s="35">
        <f t="shared" si="8"/>
        <v>0</v>
      </c>
      <c r="D45" s="35">
        <f t="shared" si="9"/>
        <v>0</v>
      </c>
      <c r="E45" s="35">
        <f t="shared" si="5"/>
        <v>0</v>
      </c>
      <c r="F45" s="35">
        <f t="shared" si="0"/>
        <v>0</v>
      </c>
      <c r="G45" s="35">
        <f t="shared" si="1"/>
        <v>0</v>
      </c>
      <c r="I45" s="39">
        <f t="shared" si="6"/>
        <v>0</v>
      </c>
    </row>
    <row r="46" spans="1:9" hidden="1" x14ac:dyDescent="0.25">
      <c r="A46" s="34">
        <v>25</v>
      </c>
      <c r="B46" s="35">
        <f t="shared" si="7"/>
        <v>0</v>
      </c>
      <c r="C46" s="35">
        <f t="shared" si="8"/>
        <v>0</v>
      </c>
      <c r="D46" s="35">
        <f t="shared" si="9"/>
        <v>0</v>
      </c>
      <c r="E46" s="35">
        <f t="shared" si="5"/>
        <v>0</v>
      </c>
      <c r="F46" s="35">
        <f t="shared" si="0"/>
        <v>0</v>
      </c>
      <c r="G46" s="35">
        <f t="shared" si="1"/>
        <v>0</v>
      </c>
      <c r="I46" s="39">
        <f t="shared" si="6"/>
        <v>0</v>
      </c>
    </row>
    <row r="47" spans="1:9" hidden="1" x14ac:dyDescent="0.25">
      <c r="A47" s="34">
        <v>26</v>
      </c>
      <c r="B47" s="35">
        <f t="shared" si="7"/>
        <v>0</v>
      </c>
      <c r="C47" s="35">
        <f t="shared" si="8"/>
        <v>0</v>
      </c>
      <c r="D47" s="35">
        <f t="shared" si="9"/>
        <v>0</v>
      </c>
      <c r="E47" s="35">
        <f t="shared" si="5"/>
        <v>0</v>
      </c>
      <c r="F47" s="35">
        <f t="shared" si="0"/>
        <v>0</v>
      </c>
      <c r="G47" s="35">
        <f t="shared" si="1"/>
        <v>0</v>
      </c>
      <c r="I47" s="39">
        <f t="shared" si="6"/>
        <v>0</v>
      </c>
    </row>
    <row r="48" spans="1:9" hidden="1" x14ac:dyDescent="0.25">
      <c r="A48" s="34">
        <v>27</v>
      </c>
      <c r="B48" s="35">
        <f t="shared" si="7"/>
        <v>0</v>
      </c>
      <c r="C48" s="35">
        <f t="shared" si="8"/>
        <v>0</v>
      </c>
      <c r="D48" s="35">
        <f t="shared" si="9"/>
        <v>0</v>
      </c>
      <c r="E48" s="35">
        <f>+IF(A48&gt;$E$3,0,G47/1000000*$A$9)</f>
        <v>0</v>
      </c>
      <c r="F48" s="35">
        <f t="shared" si="0"/>
        <v>0</v>
      </c>
      <c r="G48" s="35">
        <f t="shared" si="1"/>
        <v>0</v>
      </c>
      <c r="I48" s="39">
        <f t="shared" si="6"/>
        <v>0</v>
      </c>
    </row>
    <row r="49" spans="1:9" hidden="1" x14ac:dyDescent="0.25">
      <c r="A49" s="34">
        <v>28</v>
      </c>
      <c r="B49" s="35">
        <f t="shared" si="7"/>
        <v>0</v>
      </c>
      <c r="C49" s="35">
        <f t="shared" si="8"/>
        <v>0</v>
      </c>
      <c r="D49" s="35">
        <f t="shared" si="9"/>
        <v>0</v>
      </c>
      <c r="E49" s="35">
        <f t="shared" si="5"/>
        <v>0</v>
      </c>
      <c r="F49" s="35">
        <f t="shared" si="0"/>
        <v>0</v>
      </c>
      <c r="G49" s="35">
        <f t="shared" si="1"/>
        <v>0</v>
      </c>
      <c r="I49" s="39">
        <f t="shared" si="6"/>
        <v>0</v>
      </c>
    </row>
    <row r="50" spans="1:9" hidden="1" x14ac:dyDescent="0.25">
      <c r="A50" s="34">
        <v>29</v>
      </c>
      <c r="B50" s="35">
        <f t="shared" si="7"/>
        <v>0</v>
      </c>
      <c r="C50" s="35">
        <f t="shared" si="8"/>
        <v>0</v>
      </c>
      <c r="D50" s="35">
        <f t="shared" si="9"/>
        <v>0</v>
      </c>
      <c r="E50" s="35">
        <f t="shared" si="5"/>
        <v>0</v>
      </c>
      <c r="F50" s="35">
        <f t="shared" si="0"/>
        <v>0</v>
      </c>
      <c r="G50" s="35">
        <f t="shared" si="1"/>
        <v>0</v>
      </c>
      <c r="I50" s="39">
        <f t="shared" si="6"/>
        <v>0</v>
      </c>
    </row>
    <row r="51" spans="1:9" hidden="1" x14ac:dyDescent="0.25">
      <c r="A51" s="34">
        <v>30</v>
      </c>
      <c r="B51" s="35">
        <f t="shared" si="7"/>
        <v>0</v>
      </c>
      <c r="C51" s="35">
        <f t="shared" si="8"/>
        <v>0</v>
      </c>
      <c r="D51" s="35">
        <f t="shared" si="9"/>
        <v>0</v>
      </c>
      <c r="E51" s="35">
        <f t="shared" si="5"/>
        <v>0</v>
      </c>
      <c r="F51" s="35">
        <f t="shared" si="0"/>
        <v>0</v>
      </c>
      <c r="G51" s="35">
        <f t="shared" si="1"/>
        <v>0</v>
      </c>
      <c r="I51" s="39">
        <f t="shared" si="6"/>
        <v>0</v>
      </c>
    </row>
    <row r="52" spans="1:9" hidden="1" x14ac:dyDescent="0.25">
      <c r="A52" s="34">
        <v>31</v>
      </c>
      <c r="B52" s="35">
        <f t="shared" si="7"/>
        <v>0</v>
      </c>
      <c r="C52" s="35">
        <f t="shared" si="8"/>
        <v>0</v>
      </c>
      <c r="D52" s="35">
        <f t="shared" si="9"/>
        <v>0</v>
      </c>
      <c r="E52" s="35">
        <f t="shared" si="5"/>
        <v>0</v>
      </c>
      <c r="F52" s="35">
        <f t="shared" si="0"/>
        <v>0</v>
      </c>
      <c r="G52" s="35">
        <f t="shared" si="1"/>
        <v>0</v>
      </c>
      <c r="I52" s="39">
        <f t="shared" si="6"/>
        <v>0</v>
      </c>
    </row>
    <row r="53" spans="1:9" hidden="1" x14ac:dyDescent="0.25">
      <c r="A53" s="34">
        <v>32</v>
      </c>
      <c r="B53" s="35">
        <f t="shared" si="7"/>
        <v>0</v>
      </c>
      <c r="C53" s="35">
        <f t="shared" si="8"/>
        <v>0</v>
      </c>
      <c r="D53" s="35">
        <f t="shared" si="9"/>
        <v>0</v>
      </c>
      <c r="E53" s="35">
        <f t="shared" si="5"/>
        <v>0</v>
      </c>
      <c r="F53" s="35">
        <f t="shared" si="0"/>
        <v>0</v>
      </c>
      <c r="G53" s="35">
        <f t="shared" si="1"/>
        <v>0</v>
      </c>
      <c r="I53" s="39">
        <f t="shared" si="6"/>
        <v>0</v>
      </c>
    </row>
    <row r="54" spans="1:9" hidden="1" x14ac:dyDescent="0.25">
      <c r="A54" s="34">
        <v>33</v>
      </c>
      <c r="B54" s="35">
        <f t="shared" si="7"/>
        <v>0</v>
      </c>
      <c r="C54" s="35">
        <f t="shared" si="8"/>
        <v>0</v>
      </c>
      <c r="D54" s="35">
        <f t="shared" si="9"/>
        <v>0</v>
      </c>
      <c r="E54" s="35">
        <f t="shared" si="5"/>
        <v>0</v>
      </c>
      <c r="F54" s="35">
        <f t="shared" ref="F54:F81" si="10">+IF(A54&gt;$E$3,0,D54+E54)</f>
        <v>0</v>
      </c>
      <c r="G54" s="35">
        <f t="shared" si="1"/>
        <v>0</v>
      </c>
      <c r="I54" s="39">
        <f t="shared" si="6"/>
        <v>0</v>
      </c>
    </row>
    <row r="55" spans="1:9" hidden="1" x14ac:dyDescent="0.25">
      <c r="A55" s="34">
        <v>34</v>
      </c>
      <c r="B55" s="35">
        <f t="shared" si="7"/>
        <v>0</v>
      </c>
      <c r="C55" s="35">
        <f t="shared" si="8"/>
        <v>0</v>
      </c>
      <c r="D55" s="35">
        <f t="shared" si="9"/>
        <v>0</v>
      </c>
      <c r="E55" s="35">
        <f t="shared" si="5"/>
        <v>0</v>
      </c>
      <c r="F55" s="35">
        <f t="shared" si="10"/>
        <v>0</v>
      </c>
      <c r="G55" s="35">
        <f t="shared" si="1"/>
        <v>0</v>
      </c>
      <c r="I55" s="39">
        <f t="shared" si="6"/>
        <v>0</v>
      </c>
    </row>
    <row r="56" spans="1:9" hidden="1" x14ac:dyDescent="0.25">
      <c r="A56" s="34">
        <v>35</v>
      </c>
      <c r="B56" s="35">
        <f t="shared" si="7"/>
        <v>0</v>
      </c>
      <c r="C56" s="35">
        <f t="shared" si="8"/>
        <v>0</v>
      </c>
      <c r="D56" s="35">
        <f t="shared" si="9"/>
        <v>0</v>
      </c>
      <c r="E56" s="35">
        <f t="shared" si="5"/>
        <v>0</v>
      </c>
      <c r="F56" s="35">
        <f t="shared" si="10"/>
        <v>0</v>
      </c>
      <c r="G56" s="35">
        <f t="shared" si="1"/>
        <v>0</v>
      </c>
      <c r="I56" s="39">
        <f t="shared" si="6"/>
        <v>0</v>
      </c>
    </row>
    <row r="57" spans="1:9" hidden="1" x14ac:dyDescent="0.25">
      <c r="A57" s="34">
        <v>36</v>
      </c>
      <c r="B57" s="35">
        <f t="shared" si="7"/>
        <v>0</v>
      </c>
      <c r="C57" s="35">
        <f t="shared" si="8"/>
        <v>0</v>
      </c>
      <c r="D57" s="35">
        <f t="shared" si="9"/>
        <v>0</v>
      </c>
      <c r="E57" s="35">
        <f t="shared" si="5"/>
        <v>0</v>
      </c>
      <c r="F57" s="35">
        <f t="shared" si="10"/>
        <v>0</v>
      </c>
      <c r="G57" s="35">
        <f t="shared" si="1"/>
        <v>0</v>
      </c>
      <c r="I57" s="39">
        <f t="shared" si="6"/>
        <v>0</v>
      </c>
    </row>
    <row r="58" spans="1:9" hidden="1" x14ac:dyDescent="0.25">
      <c r="A58" s="34">
        <v>37</v>
      </c>
      <c r="B58" s="35">
        <f t="shared" si="7"/>
        <v>0</v>
      </c>
      <c r="C58" s="35">
        <f t="shared" si="8"/>
        <v>0</v>
      </c>
      <c r="D58" s="35">
        <f t="shared" si="9"/>
        <v>0</v>
      </c>
      <c r="E58" s="35">
        <f t="shared" si="5"/>
        <v>0</v>
      </c>
      <c r="F58" s="35">
        <f t="shared" si="10"/>
        <v>0</v>
      </c>
      <c r="G58" s="35">
        <f t="shared" si="1"/>
        <v>0</v>
      </c>
      <c r="I58" s="39">
        <f t="shared" si="6"/>
        <v>0</v>
      </c>
    </row>
    <row r="59" spans="1:9" hidden="1" x14ac:dyDescent="0.25">
      <c r="A59" s="34">
        <v>38</v>
      </c>
      <c r="B59" s="35">
        <f t="shared" si="7"/>
        <v>0</v>
      </c>
      <c r="C59" s="35">
        <f t="shared" si="8"/>
        <v>0</v>
      </c>
      <c r="D59" s="35">
        <f t="shared" si="9"/>
        <v>0</v>
      </c>
      <c r="E59" s="35">
        <f t="shared" si="5"/>
        <v>0</v>
      </c>
      <c r="F59" s="35">
        <f t="shared" si="10"/>
        <v>0</v>
      </c>
      <c r="G59" s="35">
        <f t="shared" si="1"/>
        <v>0</v>
      </c>
      <c r="I59" s="39">
        <f t="shared" si="6"/>
        <v>0</v>
      </c>
    </row>
    <row r="60" spans="1:9" hidden="1" x14ac:dyDescent="0.25">
      <c r="A60" s="34">
        <v>39</v>
      </c>
      <c r="B60" s="35">
        <f t="shared" si="7"/>
        <v>0</v>
      </c>
      <c r="C60" s="35">
        <f t="shared" si="8"/>
        <v>0</v>
      </c>
      <c r="D60" s="35">
        <f t="shared" si="9"/>
        <v>0</v>
      </c>
      <c r="E60" s="35">
        <f t="shared" si="5"/>
        <v>0</v>
      </c>
      <c r="F60" s="35">
        <f t="shared" si="10"/>
        <v>0</v>
      </c>
      <c r="G60" s="35">
        <f t="shared" si="1"/>
        <v>0</v>
      </c>
      <c r="I60" s="39">
        <f t="shared" si="6"/>
        <v>0</v>
      </c>
    </row>
    <row r="61" spans="1:9" hidden="1" x14ac:dyDescent="0.25">
      <c r="A61" s="34">
        <v>40</v>
      </c>
      <c r="B61" s="35">
        <f t="shared" si="7"/>
        <v>0</v>
      </c>
      <c r="C61" s="35">
        <f t="shared" si="8"/>
        <v>0</v>
      </c>
      <c r="D61" s="35">
        <f t="shared" si="9"/>
        <v>0</v>
      </c>
      <c r="E61" s="35">
        <f t="shared" si="5"/>
        <v>0</v>
      </c>
      <c r="F61" s="35">
        <f t="shared" si="10"/>
        <v>0</v>
      </c>
      <c r="G61" s="35">
        <f t="shared" si="1"/>
        <v>0</v>
      </c>
      <c r="I61" s="39">
        <f t="shared" si="6"/>
        <v>0</v>
      </c>
    </row>
    <row r="62" spans="1:9" hidden="1" x14ac:dyDescent="0.25">
      <c r="A62" s="34">
        <v>41</v>
      </c>
      <c r="B62" s="35">
        <f t="shared" si="7"/>
        <v>0</v>
      </c>
      <c r="C62" s="35">
        <f t="shared" si="8"/>
        <v>0</v>
      </c>
      <c r="D62" s="35">
        <f t="shared" si="9"/>
        <v>0</v>
      </c>
      <c r="E62" s="35">
        <f t="shared" si="5"/>
        <v>0</v>
      </c>
      <c r="F62" s="35">
        <f t="shared" si="10"/>
        <v>0</v>
      </c>
      <c r="G62" s="35">
        <f t="shared" si="1"/>
        <v>0</v>
      </c>
      <c r="I62" s="39">
        <f t="shared" si="6"/>
        <v>0</v>
      </c>
    </row>
    <row r="63" spans="1:9" hidden="1" x14ac:dyDescent="0.25">
      <c r="A63" s="34">
        <v>42</v>
      </c>
      <c r="B63" s="35">
        <f t="shared" si="7"/>
        <v>0</v>
      </c>
      <c r="C63" s="35">
        <f t="shared" si="8"/>
        <v>0</v>
      </c>
      <c r="D63" s="35">
        <f t="shared" si="9"/>
        <v>0</v>
      </c>
      <c r="E63" s="35">
        <f t="shared" si="5"/>
        <v>0</v>
      </c>
      <c r="F63" s="35">
        <f t="shared" si="10"/>
        <v>0</v>
      </c>
      <c r="G63" s="35">
        <f t="shared" si="1"/>
        <v>0</v>
      </c>
      <c r="I63" s="39">
        <f t="shared" si="6"/>
        <v>0</v>
      </c>
    </row>
    <row r="64" spans="1:9" hidden="1" x14ac:dyDescent="0.25">
      <c r="A64" s="34">
        <v>43</v>
      </c>
      <c r="B64" s="35">
        <f t="shared" si="7"/>
        <v>0</v>
      </c>
      <c r="C64" s="35">
        <f t="shared" si="8"/>
        <v>0</v>
      </c>
      <c r="D64" s="35">
        <f t="shared" si="9"/>
        <v>0</v>
      </c>
      <c r="E64" s="35">
        <f t="shared" si="5"/>
        <v>0</v>
      </c>
      <c r="F64" s="35">
        <f t="shared" si="10"/>
        <v>0</v>
      </c>
      <c r="G64" s="35">
        <f t="shared" si="1"/>
        <v>0</v>
      </c>
      <c r="I64" s="39">
        <f t="shared" si="6"/>
        <v>0</v>
      </c>
    </row>
    <row r="65" spans="1:9" hidden="1" x14ac:dyDescent="0.25">
      <c r="A65" s="34">
        <v>44</v>
      </c>
      <c r="B65" s="35">
        <f t="shared" si="7"/>
        <v>0</v>
      </c>
      <c r="C65" s="35">
        <f t="shared" si="8"/>
        <v>0</v>
      </c>
      <c r="D65" s="35">
        <f t="shared" si="9"/>
        <v>0</v>
      </c>
      <c r="E65" s="35">
        <f t="shared" si="5"/>
        <v>0</v>
      </c>
      <c r="F65" s="35">
        <f t="shared" si="10"/>
        <v>0</v>
      </c>
      <c r="G65" s="35">
        <f t="shared" si="1"/>
        <v>0</v>
      </c>
      <c r="I65" s="39">
        <f t="shared" si="6"/>
        <v>0</v>
      </c>
    </row>
    <row r="66" spans="1:9" hidden="1" x14ac:dyDescent="0.25">
      <c r="A66" s="34">
        <v>45</v>
      </c>
      <c r="B66" s="35">
        <f t="shared" si="7"/>
        <v>0</v>
      </c>
      <c r="C66" s="35">
        <f t="shared" si="8"/>
        <v>0</v>
      </c>
      <c r="D66" s="35">
        <f t="shared" si="9"/>
        <v>0</v>
      </c>
      <c r="E66" s="35">
        <f t="shared" si="5"/>
        <v>0</v>
      </c>
      <c r="F66" s="35">
        <f t="shared" si="10"/>
        <v>0</v>
      </c>
      <c r="G66" s="35">
        <f t="shared" si="1"/>
        <v>0</v>
      </c>
      <c r="I66" s="39">
        <f t="shared" si="6"/>
        <v>0</v>
      </c>
    </row>
    <row r="67" spans="1:9" hidden="1" x14ac:dyDescent="0.25">
      <c r="A67" s="34">
        <v>46</v>
      </c>
      <c r="B67" s="35">
        <f t="shared" si="7"/>
        <v>0</v>
      </c>
      <c r="C67" s="35">
        <f t="shared" si="8"/>
        <v>0</v>
      </c>
      <c r="D67" s="35">
        <f t="shared" si="9"/>
        <v>0</v>
      </c>
      <c r="E67" s="35">
        <f t="shared" si="5"/>
        <v>0</v>
      </c>
      <c r="F67" s="35">
        <f t="shared" si="10"/>
        <v>0</v>
      </c>
      <c r="G67" s="35">
        <f t="shared" si="1"/>
        <v>0</v>
      </c>
      <c r="I67" s="39">
        <f t="shared" si="6"/>
        <v>0</v>
      </c>
    </row>
    <row r="68" spans="1:9" hidden="1" x14ac:dyDescent="0.25">
      <c r="A68" s="34">
        <v>47</v>
      </c>
      <c r="B68" s="35">
        <f t="shared" si="7"/>
        <v>0</v>
      </c>
      <c r="C68" s="35">
        <f t="shared" si="8"/>
        <v>0</v>
      </c>
      <c r="D68" s="35">
        <f t="shared" si="9"/>
        <v>0</v>
      </c>
      <c r="E68" s="35">
        <f t="shared" si="5"/>
        <v>0</v>
      </c>
      <c r="F68" s="35">
        <f t="shared" si="10"/>
        <v>0</v>
      </c>
      <c r="G68" s="35">
        <f t="shared" si="1"/>
        <v>0</v>
      </c>
      <c r="I68" s="39">
        <f t="shared" si="6"/>
        <v>0</v>
      </c>
    </row>
    <row r="69" spans="1:9" hidden="1" x14ac:dyDescent="0.25">
      <c r="A69" s="34">
        <v>48</v>
      </c>
      <c r="B69" s="35">
        <f t="shared" si="7"/>
        <v>0</v>
      </c>
      <c r="C69" s="35">
        <f t="shared" si="8"/>
        <v>0</v>
      </c>
      <c r="D69" s="35">
        <f t="shared" si="9"/>
        <v>0</v>
      </c>
      <c r="E69" s="35">
        <f t="shared" si="5"/>
        <v>0</v>
      </c>
      <c r="F69" s="35">
        <f t="shared" si="10"/>
        <v>0</v>
      </c>
      <c r="G69" s="35">
        <f t="shared" si="1"/>
        <v>0</v>
      </c>
      <c r="I69" s="39">
        <f t="shared" si="6"/>
        <v>0</v>
      </c>
    </row>
    <row r="70" spans="1:9" hidden="1" x14ac:dyDescent="0.25">
      <c r="A70" s="34">
        <v>49</v>
      </c>
      <c r="B70" s="35">
        <f t="shared" si="7"/>
        <v>0</v>
      </c>
      <c r="C70" s="35">
        <f t="shared" si="8"/>
        <v>0</v>
      </c>
      <c r="D70" s="35">
        <f t="shared" si="9"/>
        <v>0</v>
      </c>
      <c r="E70" s="35">
        <f t="shared" si="5"/>
        <v>0</v>
      </c>
      <c r="F70" s="35">
        <f t="shared" si="10"/>
        <v>0</v>
      </c>
      <c r="G70" s="35">
        <f t="shared" si="1"/>
        <v>0</v>
      </c>
      <c r="I70" s="39">
        <f t="shared" si="6"/>
        <v>0</v>
      </c>
    </row>
    <row r="71" spans="1:9" hidden="1" x14ac:dyDescent="0.25">
      <c r="A71" s="34">
        <v>50</v>
      </c>
      <c r="B71" s="35">
        <f t="shared" si="7"/>
        <v>0</v>
      </c>
      <c r="C71" s="35">
        <f t="shared" si="8"/>
        <v>0</v>
      </c>
      <c r="D71" s="35">
        <f t="shared" si="9"/>
        <v>0</v>
      </c>
      <c r="E71" s="35">
        <f t="shared" si="5"/>
        <v>0</v>
      </c>
      <c r="F71" s="35">
        <f t="shared" si="10"/>
        <v>0</v>
      </c>
      <c r="G71" s="35">
        <f t="shared" si="1"/>
        <v>0</v>
      </c>
      <c r="I71" s="39">
        <f t="shared" si="6"/>
        <v>0</v>
      </c>
    </row>
    <row r="72" spans="1:9" hidden="1" x14ac:dyDescent="0.25">
      <c r="A72" s="34">
        <v>51</v>
      </c>
      <c r="B72" s="35">
        <f t="shared" si="7"/>
        <v>0</v>
      </c>
      <c r="C72" s="35">
        <f t="shared" si="8"/>
        <v>0</v>
      </c>
      <c r="D72" s="35">
        <f t="shared" si="9"/>
        <v>0</v>
      </c>
      <c r="E72" s="35">
        <f t="shared" si="5"/>
        <v>0</v>
      </c>
      <c r="F72" s="35">
        <f t="shared" si="10"/>
        <v>0</v>
      </c>
      <c r="G72" s="35">
        <f t="shared" si="1"/>
        <v>0</v>
      </c>
      <c r="I72" s="39">
        <f t="shared" si="6"/>
        <v>0</v>
      </c>
    </row>
    <row r="73" spans="1:9" hidden="1" x14ac:dyDescent="0.25">
      <c r="A73" s="34">
        <v>52</v>
      </c>
      <c r="B73" s="35">
        <f t="shared" si="7"/>
        <v>0</v>
      </c>
      <c r="C73" s="35">
        <f t="shared" si="8"/>
        <v>0</v>
      </c>
      <c r="D73" s="35">
        <f t="shared" si="9"/>
        <v>0</v>
      </c>
      <c r="E73" s="35">
        <f t="shared" si="5"/>
        <v>0</v>
      </c>
      <c r="F73" s="35">
        <f t="shared" si="10"/>
        <v>0</v>
      </c>
      <c r="G73" s="35">
        <f t="shared" si="1"/>
        <v>0</v>
      </c>
      <c r="I73" s="39">
        <f t="shared" si="6"/>
        <v>0</v>
      </c>
    </row>
    <row r="74" spans="1:9" hidden="1" x14ac:dyDescent="0.25">
      <c r="A74" s="34">
        <v>53</v>
      </c>
      <c r="B74" s="35">
        <f t="shared" si="7"/>
        <v>0</v>
      </c>
      <c r="C74" s="35">
        <f t="shared" si="8"/>
        <v>0</v>
      </c>
      <c r="D74" s="35">
        <f t="shared" si="9"/>
        <v>0</v>
      </c>
      <c r="E74" s="35">
        <f t="shared" si="5"/>
        <v>0</v>
      </c>
      <c r="F74" s="35">
        <f t="shared" si="10"/>
        <v>0</v>
      </c>
      <c r="G74" s="35">
        <f t="shared" si="1"/>
        <v>0</v>
      </c>
      <c r="I74" s="39">
        <f t="shared" si="6"/>
        <v>0</v>
      </c>
    </row>
    <row r="75" spans="1:9" hidden="1" x14ac:dyDescent="0.25">
      <c r="A75" s="34">
        <v>54</v>
      </c>
      <c r="B75" s="35">
        <f t="shared" si="7"/>
        <v>0</v>
      </c>
      <c r="C75" s="35">
        <f t="shared" si="8"/>
        <v>0</v>
      </c>
      <c r="D75" s="35">
        <f t="shared" si="9"/>
        <v>0</v>
      </c>
      <c r="E75" s="35">
        <f t="shared" si="5"/>
        <v>0</v>
      </c>
      <c r="F75" s="35">
        <f t="shared" si="10"/>
        <v>0</v>
      </c>
      <c r="G75" s="35">
        <f t="shared" si="1"/>
        <v>0</v>
      </c>
      <c r="I75" s="39">
        <f t="shared" si="6"/>
        <v>0</v>
      </c>
    </row>
    <row r="76" spans="1:9" hidden="1" x14ac:dyDescent="0.25">
      <c r="A76" s="34">
        <v>55</v>
      </c>
      <c r="B76" s="35">
        <f t="shared" si="7"/>
        <v>0</v>
      </c>
      <c r="C76" s="35">
        <f t="shared" si="8"/>
        <v>0</v>
      </c>
      <c r="D76" s="35">
        <f t="shared" si="9"/>
        <v>0</v>
      </c>
      <c r="E76" s="35">
        <f t="shared" si="5"/>
        <v>0</v>
      </c>
      <c r="F76" s="35">
        <f t="shared" si="10"/>
        <v>0</v>
      </c>
      <c r="G76" s="35">
        <f t="shared" si="1"/>
        <v>0</v>
      </c>
      <c r="I76" s="39">
        <f t="shared" si="6"/>
        <v>0</v>
      </c>
    </row>
    <row r="77" spans="1:9" hidden="1" x14ac:dyDescent="0.25">
      <c r="A77" s="34">
        <v>56</v>
      </c>
      <c r="B77" s="35">
        <f t="shared" si="7"/>
        <v>0</v>
      </c>
      <c r="C77" s="35">
        <f t="shared" si="8"/>
        <v>0</v>
      </c>
      <c r="D77" s="35">
        <f t="shared" si="9"/>
        <v>0</v>
      </c>
      <c r="E77" s="35">
        <f t="shared" si="5"/>
        <v>0</v>
      </c>
      <c r="F77" s="35">
        <f t="shared" si="10"/>
        <v>0</v>
      </c>
      <c r="G77" s="35">
        <f t="shared" si="1"/>
        <v>0</v>
      </c>
      <c r="I77" s="39">
        <f t="shared" si="6"/>
        <v>0</v>
      </c>
    </row>
    <row r="78" spans="1:9" hidden="1" x14ac:dyDescent="0.25">
      <c r="A78" s="34">
        <v>57</v>
      </c>
      <c r="B78" s="35">
        <f t="shared" si="7"/>
        <v>0</v>
      </c>
      <c r="C78" s="35">
        <f t="shared" si="8"/>
        <v>0</v>
      </c>
      <c r="D78" s="35">
        <f t="shared" si="9"/>
        <v>0</v>
      </c>
      <c r="E78" s="35">
        <f t="shared" si="5"/>
        <v>0</v>
      </c>
      <c r="F78" s="35">
        <f t="shared" si="10"/>
        <v>0</v>
      </c>
      <c r="G78" s="35">
        <f t="shared" si="1"/>
        <v>0</v>
      </c>
      <c r="I78" s="39">
        <f t="shared" si="6"/>
        <v>0</v>
      </c>
    </row>
    <row r="79" spans="1:9" hidden="1" x14ac:dyDescent="0.25">
      <c r="A79" s="34">
        <v>58</v>
      </c>
      <c r="B79" s="35">
        <f t="shared" si="7"/>
        <v>0</v>
      </c>
      <c r="C79" s="35">
        <f t="shared" si="8"/>
        <v>0</v>
      </c>
      <c r="D79" s="35">
        <f t="shared" si="9"/>
        <v>0</v>
      </c>
      <c r="E79" s="35">
        <f t="shared" si="5"/>
        <v>0</v>
      </c>
      <c r="F79" s="35">
        <f t="shared" si="10"/>
        <v>0</v>
      </c>
      <c r="G79" s="35">
        <f t="shared" si="1"/>
        <v>0</v>
      </c>
      <c r="I79" s="39">
        <f t="shared" si="6"/>
        <v>0</v>
      </c>
    </row>
    <row r="80" spans="1:9" hidden="1" x14ac:dyDescent="0.25">
      <c r="A80" s="34">
        <v>59</v>
      </c>
      <c r="B80" s="35">
        <f t="shared" si="7"/>
        <v>0</v>
      </c>
      <c r="C80" s="35">
        <f t="shared" si="8"/>
        <v>0</v>
      </c>
      <c r="D80" s="35">
        <f t="shared" si="9"/>
        <v>0</v>
      </c>
      <c r="E80" s="35">
        <f t="shared" si="5"/>
        <v>0</v>
      </c>
      <c r="F80" s="35">
        <f t="shared" si="10"/>
        <v>0</v>
      </c>
      <c r="G80" s="35">
        <f t="shared" si="1"/>
        <v>0</v>
      </c>
      <c r="I80" s="39">
        <f t="shared" si="6"/>
        <v>0</v>
      </c>
    </row>
    <row r="81" spans="1:9" hidden="1" x14ac:dyDescent="0.25">
      <c r="A81" s="34">
        <v>60</v>
      </c>
      <c r="B81" s="35">
        <f t="shared" si="7"/>
        <v>0</v>
      </c>
      <c r="C81" s="35">
        <f t="shared" si="8"/>
        <v>0</v>
      </c>
      <c r="D81" s="35">
        <f t="shared" si="9"/>
        <v>0</v>
      </c>
      <c r="E81" s="35">
        <f t="shared" si="5"/>
        <v>0</v>
      </c>
      <c r="F81" s="35">
        <f t="shared" si="10"/>
        <v>0</v>
      </c>
      <c r="G81" s="35">
        <f t="shared" si="1"/>
        <v>0</v>
      </c>
      <c r="I81" s="39">
        <f t="shared" si="6"/>
        <v>0</v>
      </c>
    </row>
    <row r="82" spans="1:9" hidden="1" x14ac:dyDescent="0.25">
      <c r="A82" s="34">
        <v>61</v>
      </c>
      <c r="B82" s="35">
        <f t="shared" ref="B82:B93" si="11">+IF(A82&gt;$E$3,0,G81*$E$4)</f>
        <v>0</v>
      </c>
      <c r="C82" s="35">
        <f t="shared" ref="C82:C93" si="12">+IF(A82&gt;$E$3,0,D82-B82)</f>
        <v>0</v>
      </c>
      <c r="D82" s="35">
        <f t="shared" ref="D82:D93" si="13">IF(A82&gt;$E$3,0,-PMT($E$4,$E$3,$E$2))</f>
        <v>0</v>
      </c>
      <c r="E82" s="35">
        <f t="shared" ref="E82:E93" si="14">+IF(A82&gt;$E$3,0,G81/1000000*$A$9)</f>
        <v>0</v>
      </c>
      <c r="F82" s="35">
        <f t="shared" ref="F82:F93" si="15">+IF(A82&gt;$E$3,0,D82+E82)</f>
        <v>0</v>
      </c>
      <c r="G82" s="35">
        <f t="shared" ref="G82:G93" si="16">+IF(G81-C82&lt;=0.1,0,G81-C82)</f>
        <v>0</v>
      </c>
      <c r="I82" s="39">
        <f t="shared" ref="I82:I93" si="17">F82</f>
        <v>0</v>
      </c>
    </row>
    <row r="83" spans="1:9" hidden="1" x14ac:dyDescent="0.25">
      <c r="A83" s="34">
        <v>62</v>
      </c>
      <c r="B83" s="35">
        <f t="shared" si="11"/>
        <v>0</v>
      </c>
      <c r="C83" s="35">
        <f t="shared" si="12"/>
        <v>0</v>
      </c>
      <c r="D83" s="35">
        <f t="shared" si="13"/>
        <v>0</v>
      </c>
      <c r="E83" s="35">
        <f t="shared" si="14"/>
        <v>0</v>
      </c>
      <c r="F83" s="35">
        <f t="shared" si="15"/>
        <v>0</v>
      </c>
      <c r="G83" s="35">
        <f t="shared" si="16"/>
        <v>0</v>
      </c>
      <c r="I83" s="39">
        <f t="shared" si="17"/>
        <v>0</v>
      </c>
    </row>
    <row r="84" spans="1:9" hidden="1" x14ac:dyDescent="0.25">
      <c r="A84" s="34">
        <v>63</v>
      </c>
      <c r="B84" s="35">
        <f t="shared" si="11"/>
        <v>0</v>
      </c>
      <c r="C84" s="35">
        <f t="shared" si="12"/>
        <v>0</v>
      </c>
      <c r="D84" s="35">
        <f t="shared" si="13"/>
        <v>0</v>
      </c>
      <c r="E84" s="35">
        <f t="shared" si="14"/>
        <v>0</v>
      </c>
      <c r="F84" s="35">
        <f t="shared" si="15"/>
        <v>0</v>
      </c>
      <c r="G84" s="35">
        <f t="shared" si="16"/>
        <v>0</v>
      </c>
      <c r="I84" s="39">
        <f t="shared" si="17"/>
        <v>0</v>
      </c>
    </row>
    <row r="85" spans="1:9" hidden="1" x14ac:dyDescent="0.25">
      <c r="A85" s="34">
        <v>64</v>
      </c>
      <c r="B85" s="35">
        <f t="shared" si="11"/>
        <v>0</v>
      </c>
      <c r="C85" s="35">
        <f t="shared" si="12"/>
        <v>0</v>
      </c>
      <c r="D85" s="35">
        <f t="shared" si="13"/>
        <v>0</v>
      </c>
      <c r="E85" s="35">
        <f t="shared" si="14"/>
        <v>0</v>
      </c>
      <c r="F85" s="35">
        <f t="shared" si="15"/>
        <v>0</v>
      </c>
      <c r="G85" s="35">
        <f t="shared" si="16"/>
        <v>0</v>
      </c>
      <c r="I85" s="39">
        <f t="shared" si="17"/>
        <v>0</v>
      </c>
    </row>
    <row r="86" spans="1:9" hidden="1" x14ac:dyDescent="0.25">
      <c r="A86" s="34">
        <v>65</v>
      </c>
      <c r="B86" s="35">
        <f t="shared" si="11"/>
        <v>0</v>
      </c>
      <c r="C86" s="35">
        <f t="shared" si="12"/>
        <v>0</v>
      </c>
      <c r="D86" s="35">
        <f t="shared" si="13"/>
        <v>0</v>
      </c>
      <c r="E86" s="35">
        <f t="shared" si="14"/>
        <v>0</v>
      </c>
      <c r="F86" s="35">
        <f t="shared" si="15"/>
        <v>0</v>
      </c>
      <c r="G86" s="35">
        <f t="shared" si="16"/>
        <v>0</v>
      </c>
      <c r="I86" s="39">
        <f t="shared" si="17"/>
        <v>0</v>
      </c>
    </row>
    <row r="87" spans="1:9" hidden="1" x14ac:dyDescent="0.25">
      <c r="A87" s="34">
        <v>66</v>
      </c>
      <c r="B87" s="35">
        <f t="shared" si="11"/>
        <v>0</v>
      </c>
      <c r="C87" s="35">
        <f t="shared" si="12"/>
        <v>0</v>
      </c>
      <c r="D87" s="35">
        <f t="shared" si="13"/>
        <v>0</v>
      </c>
      <c r="E87" s="35">
        <f t="shared" si="14"/>
        <v>0</v>
      </c>
      <c r="F87" s="35">
        <f t="shared" si="15"/>
        <v>0</v>
      </c>
      <c r="G87" s="35">
        <f t="shared" si="16"/>
        <v>0</v>
      </c>
      <c r="I87" s="39">
        <f t="shared" si="17"/>
        <v>0</v>
      </c>
    </row>
    <row r="88" spans="1:9" hidden="1" x14ac:dyDescent="0.25">
      <c r="A88" s="34">
        <v>67</v>
      </c>
      <c r="B88" s="35">
        <f t="shared" si="11"/>
        <v>0</v>
      </c>
      <c r="C88" s="35">
        <f t="shared" si="12"/>
        <v>0</v>
      </c>
      <c r="D88" s="35">
        <f t="shared" si="13"/>
        <v>0</v>
      </c>
      <c r="E88" s="35">
        <f t="shared" si="14"/>
        <v>0</v>
      </c>
      <c r="F88" s="35">
        <f t="shared" si="15"/>
        <v>0</v>
      </c>
      <c r="G88" s="35">
        <f t="shared" si="16"/>
        <v>0</v>
      </c>
      <c r="I88" s="39">
        <f t="shared" si="17"/>
        <v>0</v>
      </c>
    </row>
    <row r="89" spans="1:9" hidden="1" x14ac:dyDescent="0.25">
      <c r="A89" s="34">
        <v>68</v>
      </c>
      <c r="B89" s="35">
        <f t="shared" si="11"/>
        <v>0</v>
      </c>
      <c r="C89" s="35">
        <f t="shared" si="12"/>
        <v>0</v>
      </c>
      <c r="D89" s="35">
        <f t="shared" si="13"/>
        <v>0</v>
      </c>
      <c r="E89" s="35">
        <f t="shared" si="14"/>
        <v>0</v>
      </c>
      <c r="F89" s="35">
        <f t="shared" si="15"/>
        <v>0</v>
      </c>
      <c r="G89" s="35">
        <f t="shared" si="16"/>
        <v>0</v>
      </c>
      <c r="I89" s="39">
        <f t="shared" si="17"/>
        <v>0</v>
      </c>
    </row>
    <row r="90" spans="1:9" hidden="1" x14ac:dyDescent="0.25">
      <c r="A90" s="34">
        <v>69</v>
      </c>
      <c r="B90" s="35">
        <f t="shared" si="11"/>
        <v>0</v>
      </c>
      <c r="C90" s="35">
        <f t="shared" si="12"/>
        <v>0</v>
      </c>
      <c r="D90" s="35">
        <f t="shared" si="13"/>
        <v>0</v>
      </c>
      <c r="E90" s="35">
        <f t="shared" si="14"/>
        <v>0</v>
      </c>
      <c r="F90" s="35">
        <f t="shared" si="15"/>
        <v>0</v>
      </c>
      <c r="G90" s="35">
        <f t="shared" si="16"/>
        <v>0</v>
      </c>
      <c r="I90" s="39">
        <f t="shared" si="17"/>
        <v>0</v>
      </c>
    </row>
    <row r="91" spans="1:9" hidden="1" x14ac:dyDescent="0.25">
      <c r="A91" s="34">
        <v>70</v>
      </c>
      <c r="B91" s="35">
        <f t="shared" si="11"/>
        <v>0</v>
      </c>
      <c r="C91" s="35">
        <f t="shared" si="12"/>
        <v>0</v>
      </c>
      <c r="D91" s="35">
        <f t="shared" si="13"/>
        <v>0</v>
      </c>
      <c r="E91" s="35">
        <f t="shared" si="14"/>
        <v>0</v>
      </c>
      <c r="F91" s="35">
        <f t="shared" si="15"/>
        <v>0</v>
      </c>
      <c r="G91" s="35">
        <f t="shared" si="16"/>
        <v>0</v>
      </c>
      <c r="I91" s="39">
        <f t="shared" si="17"/>
        <v>0</v>
      </c>
    </row>
    <row r="92" spans="1:9" hidden="1" x14ac:dyDescent="0.25">
      <c r="A92" s="34">
        <v>71</v>
      </c>
      <c r="B92" s="35">
        <f t="shared" si="11"/>
        <v>0</v>
      </c>
      <c r="C92" s="35">
        <f t="shared" si="12"/>
        <v>0</v>
      </c>
      <c r="D92" s="35">
        <f t="shared" si="13"/>
        <v>0</v>
      </c>
      <c r="E92" s="35">
        <f t="shared" si="14"/>
        <v>0</v>
      </c>
      <c r="F92" s="35">
        <f t="shared" si="15"/>
        <v>0</v>
      </c>
      <c r="G92" s="35">
        <f t="shared" si="16"/>
        <v>0</v>
      </c>
      <c r="I92" s="39">
        <f t="shared" si="17"/>
        <v>0</v>
      </c>
    </row>
    <row r="93" spans="1:9" hidden="1" x14ac:dyDescent="0.25">
      <c r="A93" s="34">
        <v>72</v>
      </c>
      <c r="B93" s="35">
        <f t="shared" si="11"/>
        <v>0</v>
      </c>
      <c r="C93" s="35">
        <f t="shared" si="12"/>
        <v>0</v>
      </c>
      <c r="D93" s="35">
        <f t="shared" si="13"/>
        <v>0</v>
      </c>
      <c r="E93" s="35">
        <f t="shared" si="14"/>
        <v>0</v>
      </c>
      <c r="F93" s="35">
        <f t="shared" si="15"/>
        <v>0</v>
      </c>
      <c r="G93" s="35">
        <f t="shared" si="16"/>
        <v>0</v>
      </c>
      <c r="I93" s="39">
        <f t="shared" si="17"/>
        <v>0</v>
      </c>
    </row>
    <row r="94" spans="1:9" hidden="1" x14ac:dyDescent="0.25"/>
    <row r="95" spans="1:9" x14ac:dyDescent="0.25">
      <c r="A95" s="5" t="s">
        <v>26</v>
      </c>
    </row>
    <row r="120" spans="1:1" x14ac:dyDescent="0.25">
      <c r="A120" s="19">
        <v>12</v>
      </c>
    </row>
    <row r="121" spans="1:1" x14ac:dyDescent="0.25">
      <c r="A121" s="19">
        <v>24</v>
      </c>
    </row>
    <row r="122" spans="1:1" x14ac:dyDescent="0.25">
      <c r="A122" s="19">
        <v>36</v>
      </c>
    </row>
    <row r="123" spans="1:1" x14ac:dyDescent="0.25">
      <c r="A123" s="19">
        <v>48</v>
      </c>
    </row>
    <row r="124" spans="1:1" x14ac:dyDescent="0.25">
      <c r="A124" s="19">
        <v>60</v>
      </c>
    </row>
    <row r="125" spans="1:1" x14ac:dyDescent="0.25">
      <c r="A125" s="19">
        <v>72</v>
      </c>
    </row>
  </sheetData>
  <sheetProtection algorithmName="SHA-512" hashValue="k/nN4q54xhosIU6nQdkc5ZlNr7deoQzBshVpUlpJQFQVqRFvfoThBEdRwHo3LY9yJjedLFK5JzBuGaevCIunbg==" saltValue="RysEt1s/F48EwNsa3rAbww==" spinCount="100000" sheet="1" objects="1" scenarios="1" selectLockedCells="1"/>
  <mergeCells count="2">
    <mergeCell ref="A16:G17"/>
    <mergeCell ref="A18:G18"/>
  </mergeCells>
  <dataValidations count="1">
    <dataValidation type="list" allowBlank="1" showInputMessage="1" showErrorMessage="1" sqref="E3" xr:uid="{00000000-0002-0000-0000-000000000000}">
      <formula1>$A$120:$A$125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45"/>
  <sheetViews>
    <sheetView showGridLines="0" tabSelected="1" workbookViewId="0">
      <selection activeCell="E5" sqref="E5"/>
    </sheetView>
  </sheetViews>
  <sheetFormatPr baseColWidth="10" defaultColWidth="10.85546875" defaultRowHeight="15" x14ac:dyDescent="0.25"/>
  <cols>
    <col min="1" max="1" width="7.85546875" style="5" customWidth="1"/>
    <col min="2" max="2" width="17.42578125" style="18" customWidth="1"/>
    <col min="3" max="3" width="18.7109375" style="18" customWidth="1"/>
    <col min="4" max="4" width="12.42578125" style="18" customWidth="1"/>
    <col min="5" max="5" width="17.42578125" style="18" bestFit="1" customWidth="1"/>
    <col min="6" max="6" width="12" style="18" bestFit="1" customWidth="1"/>
    <col min="7" max="7" width="9" style="18" bestFit="1" customWidth="1"/>
    <col min="8" max="8" width="11" style="18" bestFit="1" customWidth="1"/>
    <col min="9" max="9" width="12.42578125" style="18" bestFit="1" customWidth="1"/>
    <col min="10" max="10" width="6" style="39" customWidth="1"/>
    <col min="11" max="11" width="10" style="5" customWidth="1"/>
    <col min="12" max="12" width="16.28515625" style="5" bestFit="1" customWidth="1"/>
    <col min="13" max="16384" width="10.85546875" style="5"/>
  </cols>
  <sheetData>
    <row r="1" spans="1:15" x14ac:dyDescent="0.25">
      <c r="B1" s="5"/>
      <c r="C1" s="5"/>
      <c r="D1" s="5"/>
      <c r="E1" s="5"/>
      <c r="F1" s="5"/>
      <c r="G1" s="5"/>
      <c r="H1" s="5"/>
      <c r="I1" s="5"/>
      <c r="J1" s="6"/>
      <c r="N1" s="7">
        <v>1.5900000000000001E-2</v>
      </c>
      <c r="O1" s="8">
        <v>36</v>
      </c>
    </row>
    <row r="2" spans="1:15" ht="15.75" thickBot="1" x14ac:dyDescent="0.3">
      <c r="B2" s="5"/>
      <c r="C2" s="5"/>
      <c r="D2" s="5"/>
      <c r="E2" s="5"/>
      <c r="F2" s="5"/>
      <c r="G2" s="5"/>
      <c r="H2" s="5"/>
      <c r="I2" s="5"/>
      <c r="J2" s="6"/>
      <c r="N2" s="7">
        <v>1.7899999999999999E-2</v>
      </c>
      <c r="O2" s="8">
        <v>48</v>
      </c>
    </row>
    <row r="3" spans="1:15" ht="19.5" customHeight="1" thickBot="1" x14ac:dyDescent="0.35">
      <c r="B3" s="9" t="s">
        <v>0</v>
      </c>
      <c r="C3" s="10"/>
      <c r="D3" s="5"/>
      <c r="E3" s="1">
        <v>10000000</v>
      </c>
      <c r="F3" s="5"/>
      <c r="G3" s="5"/>
      <c r="H3" s="5"/>
      <c r="I3" s="5"/>
      <c r="J3" s="6"/>
      <c r="N3" s="7">
        <v>2.4E-2</v>
      </c>
      <c r="O3" s="8">
        <v>60</v>
      </c>
    </row>
    <row r="4" spans="1:15" ht="19.5" thickBot="1" x14ac:dyDescent="0.35">
      <c r="B4" s="9" t="s">
        <v>1</v>
      </c>
      <c r="C4" s="10"/>
      <c r="D4" s="5"/>
      <c r="E4" s="2">
        <v>48</v>
      </c>
      <c r="F4" s="5"/>
      <c r="G4" s="5"/>
      <c r="H4" s="5"/>
      <c r="I4" s="5"/>
      <c r="J4" s="6"/>
    </row>
    <row r="5" spans="1:15" ht="19.5" thickBot="1" x14ac:dyDescent="0.35">
      <c r="B5" s="9" t="s">
        <v>2</v>
      </c>
      <c r="C5" s="10"/>
      <c r="D5" s="5"/>
      <c r="E5" s="3">
        <v>1.5900000000000001E-2</v>
      </c>
      <c r="F5" s="5"/>
      <c r="G5" s="5"/>
      <c r="H5" s="5"/>
      <c r="I5" s="5"/>
      <c r="J5" s="6"/>
    </row>
    <row r="6" spans="1:15" ht="19.5" thickBot="1" x14ac:dyDescent="0.35">
      <c r="B6" s="9" t="s">
        <v>3</v>
      </c>
      <c r="C6" s="10"/>
      <c r="D6" s="5"/>
      <c r="E6" s="11">
        <f>+EFFECT(E5*12,12)</f>
        <v>0.20840224624122183</v>
      </c>
      <c r="F6" s="5"/>
      <c r="G6" s="5"/>
      <c r="H6" s="5"/>
      <c r="I6" s="5"/>
      <c r="J6" s="6"/>
    </row>
    <row r="7" spans="1:15" ht="15.75" thickBot="1" x14ac:dyDescent="0.3">
      <c r="B7" s="5"/>
      <c r="C7" s="5"/>
      <c r="D7" s="5"/>
      <c r="E7" s="5"/>
      <c r="F7" s="5"/>
      <c r="G7" s="5"/>
      <c r="H7" s="5"/>
      <c r="I7" s="5"/>
      <c r="J7" s="6"/>
    </row>
    <row r="8" spans="1:15" ht="19.5" thickBot="1" x14ac:dyDescent="0.35">
      <c r="B8" s="9" t="s">
        <v>4</v>
      </c>
      <c r="C8" s="10"/>
      <c r="D8" s="5"/>
      <c r="E8" s="4">
        <f>+MAX(D25:D124)</f>
        <v>367333.33333333337</v>
      </c>
      <c r="F8" s="5"/>
      <c r="G8" s="5"/>
      <c r="H8" s="5"/>
      <c r="I8" s="5"/>
      <c r="J8" s="6"/>
    </row>
    <row r="9" spans="1:15" ht="15.75" thickBot="1" x14ac:dyDescent="0.3">
      <c r="B9" s="5"/>
      <c r="C9" s="5"/>
      <c r="D9" s="5"/>
      <c r="E9" s="5"/>
      <c r="F9" s="12"/>
      <c r="G9" s="5"/>
      <c r="H9" s="5"/>
      <c r="I9" s="5"/>
      <c r="J9" s="6"/>
    </row>
    <row r="10" spans="1:15" ht="19.5" thickBot="1" x14ac:dyDescent="0.35">
      <c r="A10" s="13">
        <v>1800</v>
      </c>
      <c r="B10" s="9" t="s">
        <v>5</v>
      </c>
      <c r="C10" s="10"/>
      <c r="D10" s="5"/>
      <c r="E10" s="4">
        <f>E3*0.0018</f>
        <v>18000</v>
      </c>
      <c r="F10" s="14" t="s">
        <v>17</v>
      </c>
      <c r="G10" s="12"/>
      <c r="H10" s="12"/>
      <c r="I10" s="5"/>
      <c r="J10" s="6"/>
    </row>
    <row r="11" spans="1:15" ht="19.5" thickBot="1" x14ac:dyDescent="0.35">
      <c r="A11" s="15"/>
      <c r="B11" s="16"/>
      <c r="C11" s="16"/>
      <c r="D11" s="5"/>
      <c r="E11" s="17"/>
      <c r="F11" s="5"/>
      <c r="G11" s="5"/>
      <c r="H11" s="5"/>
      <c r="I11" s="5"/>
      <c r="J11" s="6"/>
    </row>
    <row r="12" spans="1:15" ht="19.5" thickBot="1" x14ac:dyDescent="0.35">
      <c r="B12" s="9" t="s">
        <v>6</v>
      </c>
      <c r="C12" s="10"/>
      <c r="D12" s="5"/>
      <c r="E12" s="4">
        <v>29829</v>
      </c>
      <c r="F12" s="5"/>
      <c r="G12" s="5"/>
      <c r="H12" s="5"/>
      <c r="I12" s="5"/>
      <c r="J12" s="6"/>
    </row>
    <row r="13" spans="1:15" ht="15.75" thickBot="1" x14ac:dyDescent="0.3">
      <c r="B13" s="5"/>
      <c r="C13" s="5"/>
      <c r="D13" s="5"/>
      <c r="E13" s="5"/>
      <c r="F13" s="5"/>
      <c r="I13" s="19">
        <v>50000</v>
      </c>
      <c r="J13" s="6"/>
    </row>
    <row r="14" spans="1:15" ht="19.5" thickBot="1" x14ac:dyDescent="0.35">
      <c r="B14" s="9" t="s">
        <v>7</v>
      </c>
      <c r="C14" s="10"/>
      <c r="D14" s="5"/>
      <c r="E14" s="4">
        <f>+MAX(G25:G124)</f>
        <v>415162.33333333337</v>
      </c>
      <c r="F14" s="5"/>
      <c r="G14" s="5"/>
      <c r="H14" s="5"/>
      <c r="I14" s="5"/>
      <c r="J14" s="6"/>
    </row>
    <row r="15" spans="1:15" ht="15.75" thickBot="1" x14ac:dyDescent="0.3">
      <c r="B15" s="5"/>
      <c r="C15" s="5"/>
      <c r="D15" s="5"/>
      <c r="E15" s="5"/>
      <c r="F15" s="5"/>
      <c r="G15" s="5"/>
      <c r="H15" s="5"/>
      <c r="I15" s="5"/>
      <c r="J15" s="6"/>
    </row>
    <row r="16" spans="1:15" ht="19.5" thickBot="1" x14ac:dyDescent="0.35">
      <c r="B16" s="9" t="s">
        <v>22</v>
      </c>
      <c r="C16" s="10"/>
      <c r="D16" s="5"/>
      <c r="E16" s="11">
        <f>(1+L21)^(12)-1</f>
        <v>0.31770674169231805</v>
      </c>
      <c r="F16" s="20" t="s">
        <v>19</v>
      </c>
      <c r="G16" s="5"/>
      <c r="H16" s="5"/>
      <c r="I16" s="5"/>
      <c r="J16" s="6"/>
    </row>
    <row r="17" spans="1:12" ht="19.5" thickBot="1" x14ac:dyDescent="0.35">
      <c r="B17" s="9" t="s">
        <v>23</v>
      </c>
      <c r="C17" s="10"/>
      <c r="D17" s="5"/>
      <c r="E17" s="4">
        <f>SUM(H25:H304)</f>
        <v>23451587.716751598</v>
      </c>
      <c r="F17" s="20" t="s">
        <v>19</v>
      </c>
      <c r="G17" s="5"/>
      <c r="H17" s="5"/>
      <c r="I17" s="5"/>
      <c r="J17" s="6"/>
    </row>
    <row r="18" spans="1:12" x14ac:dyDescent="0.25">
      <c r="A18" s="21" t="s">
        <v>25</v>
      </c>
      <c r="B18" s="21"/>
      <c r="C18" s="21"/>
      <c r="D18" s="21"/>
      <c r="E18" s="21"/>
      <c r="F18" s="21"/>
      <c r="G18" s="21"/>
      <c r="H18" s="21"/>
      <c r="I18" s="21"/>
      <c r="J18" s="6"/>
    </row>
    <row r="19" spans="1:12" ht="35.25" customHeight="1" x14ac:dyDescent="0.25">
      <c r="A19" s="22" t="s">
        <v>20</v>
      </c>
      <c r="B19" s="22"/>
      <c r="C19" s="22"/>
      <c r="D19" s="22"/>
      <c r="E19" s="22"/>
      <c r="F19" s="22"/>
      <c r="G19" s="22"/>
      <c r="H19" s="22"/>
      <c r="I19" s="22"/>
      <c r="J19" s="6"/>
    </row>
    <row r="20" spans="1:12" x14ac:dyDescent="0.25">
      <c r="B20" s="5"/>
      <c r="C20" s="5"/>
      <c r="D20" s="5"/>
      <c r="E20" s="5"/>
      <c r="F20" s="5"/>
      <c r="G20" s="5"/>
      <c r="H20" s="5"/>
      <c r="I20" s="5"/>
      <c r="J20" s="6"/>
    </row>
    <row r="21" spans="1:12" ht="15.75" hidden="1" thickBot="1" x14ac:dyDescent="0.3">
      <c r="A21" s="23" t="s">
        <v>8</v>
      </c>
      <c r="B21" s="24"/>
      <c r="C21" s="24"/>
      <c r="D21" s="24"/>
      <c r="E21" s="24"/>
      <c r="F21" s="24"/>
      <c r="G21" s="24"/>
      <c r="H21" s="24"/>
      <c r="I21" s="25"/>
      <c r="J21" s="26"/>
      <c r="L21" s="27">
        <f>IRR(L24:L331)</f>
        <v>2.3257407685632447E-2</v>
      </c>
    </row>
    <row r="22" spans="1:12" ht="7.5" hidden="1" customHeight="1" thickBot="1" x14ac:dyDescent="0.3">
      <c r="B22" s="5"/>
      <c r="C22" s="5"/>
      <c r="D22" s="5"/>
      <c r="E22" s="5"/>
      <c r="F22" s="5"/>
      <c r="G22" s="5"/>
      <c r="H22" s="5"/>
      <c r="I22" s="5"/>
      <c r="J22" s="6"/>
    </row>
    <row r="23" spans="1:12" ht="30.75" hidden="1" thickBot="1" x14ac:dyDescent="0.3">
      <c r="A23" s="28" t="s">
        <v>9</v>
      </c>
      <c r="B23" s="28" t="s">
        <v>10</v>
      </c>
      <c r="C23" s="28" t="s">
        <v>11</v>
      </c>
      <c r="D23" s="28" t="s">
        <v>12</v>
      </c>
      <c r="E23" s="28" t="s">
        <v>13</v>
      </c>
      <c r="F23" s="28" t="s">
        <v>6</v>
      </c>
      <c r="G23" s="28" t="s">
        <v>24</v>
      </c>
      <c r="H23" s="28" t="s">
        <v>14</v>
      </c>
      <c r="I23" s="28" t="s">
        <v>15</v>
      </c>
      <c r="J23" s="29"/>
      <c r="L23" s="5" t="s">
        <v>21</v>
      </c>
    </row>
    <row r="24" spans="1:12" hidden="1" x14ac:dyDescent="0.25">
      <c r="A24" s="30">
        <v>0</v>
      </c>
      <c r="B24" s="31"/>
      <c r="C24" s="31"/>
      <c r="D24" s="31"/>
      <c r="E24" s="31"/>
      <c r="F24" s="31"/>
      <c r="G24" s="31"/>
      <c r="H24" s="31"/>
      <c r="I24" s="31">
        <f>E3</f>
        <v>10000000</v>
      </c>
      <c r="J24" s="32"/>
      <c r="L24" s="33">
        <f>-E3</f>
        <v>-10000000</v>
      </c>
    </row>
    <row r="25" spans="1:12" hidden="1" x14ac:dyDescent="0.25">
      <c r="A25" s="34">
        <v>1</v>
      </c>
      <c r="B25" s="35">
        <f>(I24*$E$5)</f>
        <v>159000</v>
      </c>
      <c r="C25" s="36">
        <f>+I24/$E$4</f>
        <v>208333.33333333334</v>
      </c>
      <c r="D25" s="36">
        <f>+C25+B25</f>
        <v>367333.33333333337</v>
      </c>
      <c r="E25" s="36">
        <f>+I24/1000000*$A$10</f>
        <v>18000</v>
      </c>
      <c r="F25" s="36">
        <f>IF(C25&gt;0,$E$12,0)</f>
        <v>29829</v>
      </c>
      <c r="G25" s="36">
        <f>IF(D25+E25+F25&lt;$I$13,$I$13,D25+E25+F25)</f>
        <v>415162.33333333337</v>
      </c>
      <c r="H25" s="36">
        <f>IF(I25&lt;=0,0,G25)</f>
        <v>415162.33333333337</v>
      </c>
      <c r="I25" s="36">
        <f>IF(I24-C25-(G25-(D25+E25+F25))&gt;=0,I24-C25-(G25-(D25+E25+F25)),0)</f>
        <v>9791666.666666666</v>
      </c>
      <c r="J25" s="32"/>
      <c r="K25" s="37"/>
      <c r="L25" s="37">
        <f>H25</f>
        <v>415162.33333333337</v>
      </c>
    </row>
    <row r="26" spans="1:12" hidden="1" x14ac:dyDescent="0.25">
      <c r="A26" s="34">
        <v>2</v>
      </c>
      <c r="B26" s="35">
        <f t="shared" ref="B26:B89" si="0">(I25*$E$5)</f>
        <v>155687.5</v>
      </c>
      <c r="C26" s="36">
        <f t="shared" ref="C26:C89" si="1">+I25/$E$4</f>
        <v>203993.05555555553</v>
      </c>
      <c r="D26" s="36">
        <f t="shared" ref="D26:D89" si="2">+C26+B26</f>
        <v>359680.5555555555</v>
      </c>
      <c r="E26" s="36">
        <f>+I25/1000000*$A$10</f>
        <v>17625</v>
      </c>
      <c r="F26" s="36">
        <f t="shared" ref="F26:F89" si="3">IF(C26&gt;0,$E$12,0)</f>
        <v>29829</v>
      </c>
      <c r="G26" s="36">
        <f t="shared" ref="G26:G89" si="4">IF(D26+E26+F26&lt;$I$13,$I$13,D26+E26+F26)</f>
        <v>407134.5555555555</v>
      </c>
      <c r="H26" s="36">
        <f>IF(I26&lt;=0,0,G26)</f>
        <v>407134.5555555555</v>
      </c>
      <c r="I26" s="36">
        <f t="shared" ref="I26:I89" si="5">IF(I25-C26-(G26-(D26+E26+F26))&gt;=0,I25-C26-(G26-(D26+E26+F26)),0)</f>
        <v>9587673.6111111101</v>
      </c>
      <c r="J26" s="32"/>
      <c r="K26" s="37"/>
      <c r="L26" s="37">
        <f>H26</f>
        <v>407134.5555555555</v>
      </c>
    </row>
    <row r="27" spans="1:12" hidden="1" x14ac:dyDescent="0.25">
      <c r="A27" s="34">
        <v>3</v>
      </c>
      <c r="B27" s="35">
        <f>(I26*$E$5)</f>
        <v>152444.01041666666</v>
      </c>
      <c r="C27" s="36">
        <f>+I26/$E$4</f>
        <v>199743.20023148146</v>
      </c>
      <c r="D27" s="36">
        <f>+C27+B27</f>
        <v>352187.21064814809</v>
      </c>
      <c r="E27" s="38">
        <f>+I26/1000000*$A$10</f>
        <v>17257.8125</v>
      </c>
      <c r="F27" s="36">
        <f t="shared" si="3"/>
        <v>29829</v>
      </c>
      <c r="G27" s="36">
        <f t="shared" si="4"/>
        <v>399274.02314814809</v>
      </c>
      <c r="H27" s="36">
        <f t="shared" ref="H27:H90" si="6">IF(I27&lt;=0,0,G27)</f>
        <v>399274.02314814809</v>
      </c>
      <c r="I27" s="36">
        <f t="shared" si="5"/>
        <v>9387930.4108796287</v>
      </c>
      <c r="J27" s="32"/>
      <c r="L27" s="37">
        <f>H27</f>
        <v>399274.02314814809</v>
      </c>
    </row>
    <row r="28" spans="1:12" hidden="1" x14ac:dyDescent="0.25">
      <c r="A28" s="34">
        <v>4</v>
      </c>
      <c r="B28" s="35">
        <f t="shared" si="0"/>
        <v>149268.09353298609</v>
      </c>
      <c r="C28" s="36">
        <f t="shared" si="1"/>
        <v>195581.88355999227</v>
      </c>
      <c r="D28" s="36">
        <f t="shared" si="2"/>
        <v>344849.97709297837</v>
      </c>
      <c r="E28" s="36">
        <f t="shared" ref="E28:E89" si="7">+I27/1000000*$A$10</f>
        <v>16898.274739583332</v>
      </c>
      <c r="F28" s="36">
        <f t="shared" si="3"/>
        <v>29829</v>
      </c>
      <c r="G28" s="36">
        <f t="shared" si="4"/>
        <v>391577.25183256168</v>
      </c>
      <c r="H28" s="36">
        <f t="shared" si="6"/>
        <v>391577.25183256168</v>
      </c>
      <c r="I28" s="36">
        <f t="shared" si="5"/>
        <v>9192348.5273196362</v>
      </c>
      <c r="J28" s="32"/>
      <c r="L28" s="37">
        <f t="shared" ref="L28:L68" si="8">H28</f>
        <v>391577.25183256168</v>
      </c>
    </row>
    <row r="29" spans="1:12" hidden="1" x14ac:dyDescent="0.25">
      <c r="A29" s="34">
        <v>5</v>
      </c>
      <c r="B29" s="35">
        <f t="shared" si="0"/>
        <v>146158.34158438223</v>
      </c>
      <c r="C29" s="36">
        <f t="shared" si="1"/>
        <v>191507.26098582576</v>
      </c>
      <c r="D29" s="36">
        <f t="shared" si="2"/>
        <v>337665.60257020802</v>
      </c>
      <c r="E29" s="36">
        <f t="shared" si="7"/>
        <v>16546.227349175344</v>
      </c>
      <c r="F29" s="36">
        <f t="shared" si="3"/>
        <v>29829</v>
      </c>
      <c r="G29" s="36">
        <f t="shared" si="4"/>
        <v>384040.8299193834</v>
      </c>
      <c r="H29" s="36">
        <f t="shared" si="6"/>
        <v>384040.8299193834</v>
      </c>
      <c r="I29" s="36">
        <f t="shared" si="5"/>
        <v>9000841.266333811</v>
      </c>
      <c r="J29" s="32"/>
      <c r="L29" s="37">
        <f>H29</f>
        <v>384040.8299193834</v>
      </c>
    </row>
    <row r="30" spans="1:12" hidden="1" x14ac:dyDescent="0.25">
      <c r="A30" s="34">
        <v>6</v>
      </c>
      <c r="B30" s="35">
        <f t="shared" si="0"/>
        <v>143113.37613470759</v>
      </c>
      <c r="C30" s="36">
        <f t="shared" si="1"/>
        <v>187517.52638195441</v>
      </c>
      <c r="D30" s="36">
        <f t="shared" si="2"/>
        <v>330630.90251666203</v>
      </c>
      <c r="E30" s="38">
        <f>+I29/1000000*$A$10</f>
        <v>16201.514279400861</v>
      </c>
      <c r="F30" s="36">
        <f>IF(C30&gt;0,$E$12,0)</f>
        <v>29829</v>
      </c>
      <c r="G30" s="36">
        <f>IF(D30+E30+F30&lt;$I$13,$I$13,D30+E30+F30)</f>
        <v>376661.4167960629</v>
      </c>
      <c r="H30" s="36">
        <f>IF(I30&lt;=0,0,G30)</f>
        <v>376661.4167960629</v>
      </c>
      <c r="I30" s="36">
        <f>IF(I29-C30-(G30-(D30+E30+F30))&gt;=0,I29-C30-(G30-(D30+E30+F30)),0)</f>
        <v>8813323.7399518564</v>
      </c>
      <c r="J30" s="32"/>
      <c r="L30" s="37">
        <f>H30</f>
        <v>376661.4167960629</v>
      </c>
    </row>
    <row r="31" spans="1:12" hidden="1" x14ac:dyDescent="0.25">
      <c r="A31" s="34">
        <v>7</v>
      </c>
      <c r="B31" s="35">
        <f t="shared" si="0"/>
        <v>140131.84746523452</v>
      </c>
      <c r="C31" s="36">
        <f t="shared" si="1"/>
        <v>183610.911248997</v>
      </c>
      <c r="D31" s="36">
        <f t="shared" si="2"/>
        <v>323742.75871423155</v>
      </c>
      <c r="E31" s="36">
        <f t="shared" si="7"/>
        <v>15863.982731913342</v>
      </c>
      <c r="F31" s="36">
        <f t="shared" si="3"/>
        <v>29829</v>
      </c>
      <c r="G31" s="36">
        <f t="shared" si="4"/>
        <v>369435.74144614488</v>
      </c>
      <c r="H31" s="36">
        <f t="shared" si="6"/>
        <v>369435.74144614488</v>
      </c>
      <c r="I31" s="36">
        <f t="shared" si="5"/>
        <v>8629712.8287028596</v>
      </c>
      <c r="J31" s="32"/>
      <c r="L31" s="37">
        <f t="shared" si="8"/>
        <v>369435.74144614488</v>
      </c>
    </row>
    <row r="32" spans="1:12" hidden="1" x14ac:dyDescent="0.25">
      <c r="A32" s="34">
        <v>8</v>
      </c>
      <c r="B32" s="35">
        <f t="shared" si="0"/>
        <v>137212.43397637547</v>
      </c>
      <c r="C32" s="36">
        <f t="shared" si="1"/>
        <v>179785.68393130958</v>
      </c>
      <c r="D32" s="36">
        <f t="shared" si="2"/>
        <v>316998.11790768505</v>
      </c>
      <c r="E32" s="36">
        <f t="shared" si="7"/>
        <v>15533.483091665146</v>
      </c>
      <c r="F32" s="36">
        <f t="shared" si="3"/>
        <v>29829</v>
      </c>
      <c r="G32" s="36">
        <f t="shared" si="4"/>
        <v>362360.60099935019</v>
      </c>
      <c r="H32" s="36">
        <f t="shared" si="6"/>
        <v>362360.60099935019</v>
      </c>
      <c r="I32" s="36">
        <f t="shared" si="5"/>
        <v>8449927.1447715499</v>
      </c>
      <c r="J32" s="32"/>
      <c r="L32" s="37">
        <f t="shared" si="8"/>
        <v>362360.60099935019</v>
      </c>
    </row>
    <row r="33" spans="1:13" hidden="1" x14ac:dyDescent="0.25">
      <c r="A33" s="34">
        <v>9</v>
      </c>
      <c r="B33" s="35">
        <f t="shared" si="0"/>
        <v>134353.84160186764</v>
      </c>
      <c r="C33" s="36">
        <f t="shared" si="1"/>
        <v>176040.1488494073</v>
      </c>
      <c r="D33" s="36">
        <f t="shared" si="2"/>
        <v>310393.99045127491</v>
      </c>
      <c r="E33" s="36">
        <f t="shared" si="7"/>
        <v>15209.868860588791</v>
      </c>
      <c r="F33" s="36">
        <f t="shared" si="3"/>
        <v>29829</v>
      </c>
      <c r="G33" s="36">
        <f t="shared" si="4"/>
        <v>355432.85931186372</v>
      </c>
      <c r="H33" s="36">
        <f t="shared" si="6"/>
        <v>355432.85931186372</v>
      </c>
      <c r="I33" s="36">
        <f t="shared" si="5"/>
        <v>8273886.9959221426</v>
      </c>
      <c r="J33" s="32"/>
      <c r="L33" s="37">
        <f t="shared" si="8"/>
        <v>355432.85931186372</v>
      </c>
    </row>
    <row r="34" spans="1:13" hidden="1" x14ac:dyDescent="0.25">
      <c r="A34" s="34">
        <v>10</v>
      </c>
      <c r="B34" s="35">
        <f t="shared" si="0"/>
        <v>131554.80323516208</v>
      </c>
      <c r="C34" s="36">
        <f t="shared" si="1"/>
        <v>172372.64574837798</v>
      </c>
      <c r="D34" s="36">
        <f t="shared" si="2"/>
        <v>303927.44898354006</v>
      </c>
      <c r="E34" s="36">
        <f t="shared" si="7"/>
        <v>14892.996592659856</v>
      </c>
      <c r="F34" s="36">
        <f t="shared" si="3"/>
        <v>29829</v>
      </c>
      <c r="G34" s="36">
        <f t="shared" si="4"/>
        <v>348649.44557619991</v>
      </c>
      <c r="H34" s="36">
        <f t="shared" si="6"/>
        <v>348649.44557619991</v>
      </c>
      <c r="I34" s="36">
        <f t="shared" si="5"/>
        <v>8101514.3501737649</v>
      </c>
      <c r="J34" s="32"/>
      <c r="L34" s="37">
        <f t="shared" si="8"/>
        <v>348649.44557619991</v>
      </c>
    </row>
    <row r="35" spans="1:13" hidden="1" x14ac:dyDescent="0.25">
      <c r="A35" s="34">
        <v>11</v>
      </c>
      <c r="B35" s="35">
        <f t="shared" si="0"/>
        <v>128814.07816776287</v>
      </c>
      <c r="C35" s="36">
        <f t="shared" si="1"/>
        <v>168781.54896195343</v>
      </c>
      <c r="D35" s="36">
        <f t="shared" si="2"/>
        <v>297595.62712971633</v>
      </c>
      <c r="E35" s="36">
        <f t="shared" si="7"/>
        <v>14582.725830312778</v>
      </c>
      <c r="F35" s="36">
        <f t="shared" si="3"/>
        <v>29829</v>
      </c>
      <c r="G35" s="36">
        <f t="shared" si="4"/>
        <v>342007.35296002909</v>
      </c>
      <c r="H35" s="36">
        <f t="shared" si="6"/>
        <v>342007.35296002909</v>
      </c>
      <c r="I35" s="36">
        <f t="shared" si="5"/>
        <v>7932732.8012118116</v>
      </c>
      <c r="J35" s="32"/>
      <c r="L35" s="37">
        <f t="shared" si="8"/>
        <v>342007.35296002909</v>
      </c>
    </row>
    <row r="36" spans="1:13" hidden="1" x14ac:dyDescent="0.25">
      <c r="A36" s="34">
        <v>12</v>
      </c>
      <c r="B36" s="35">
        <f t="shared" si="0"/>
        <v>126130.45153926781</v>
      </c>
      <c r="C36" s="36">
        <f t="shared" si="1"/>
        <v>165265.26669191275</v>
      </c>
      <c r="D36" s="36">
        <f t="shared" si="2"/>
        <v>291395.71823118057</v>
      </c>
      <c r="E36" s="36">
        <f t="shared" si="7"/>
        <v>14278.91904218126</v>
      </c>
      <c r="F36" s="36">
        <f t="shared" si="3"/>
        <v>29829</v>
      </c>
      <c r="G36" s="36">
        <f t="shared" si="4"/>
        <v>335503.63727336185</v>
      </c>
      <c r="H36" s="36">
        <f t="shared" si="6"/>
        <v>335503.63727336185</v>
      </c>
      <c r="I36" s="36">
        <f t="shared" si="5"/>
        <v>7767467.5345198987</v>
      </c>
      <c r="J36" s="32"/>
      <c r="L36" s="37">
        <f t="shared" si="8"/>
        <v>335503.63727336185</v>
      </c>
    </row>
    <row r="37" spans="1:13" hidden="1" x14ac:dyDescent="0.25">
      <c r="A37" s="34">
        <v>13</v>
      </c>
      <c r="B37" s="35">
        <f t="shared" si="0"/>
        <v>123502.73379886639</v>
      </c>
      <c r="C37" s="36">
        <f t="shared" si="1"/>
        <v>161822.2403024979</v>
      </c>
      <c r="D37" s="36">
        <f t="shared" si="2"/>
        <v>285324.97410136426</v>
      </c>
      <c r="E37" s="36">
        <f t="shared" si="7"/>
        <v>13981.441562135817</v>
      </c>
      <c r="F37" s="36">
        <f t="shared" si="3"/>
        <v>29829</v>
      </c>
      <c r="G37" s="36">
        <f t="shared" si="4"/>
        <v>329135.41566350008</v>
      </c>
      <c r="H37" s="36">
        <f t="shared" si="6"/>
        <v>329135.41566350008</v>
      </c>
      <c r="I37" s="36">
        <f t="shared" si="5"/>
        <v>7605645.2942174012</v>
      </c>
      <c r="J37" s="32"/>
      <c r="L37" s="37">
        <f t="shared" si="8"/>
        <v>329135.41566350008</v>
      </c>
    </row>
    <row r="38" spans="1:13" hidden="1" x14ac:dyDescent="0.25">
      <c r="A38" s="34">
        <v>14</v>
      </c>
      <c r="B38" s="35">
        <f t="shared" si="0"/>
        <v>120929.76017805669</v>
      </c>
      <c r="C38" s="36">
        <f t="shared" si="1"/>
        <v>158450.94362952918</v>
      </c>
      <c r="D38" s="36">
        <f t="shared" si="2"/>
        <v>279380.70380758587</v>
      </c>
      <c r="E38" s="36">
        <f t="shared" si="7"/>
        <v>13690.161529591323</v>
      </c>
      <c r="F38" s="36">
        <f t="shared" si="3"/>
        <v>29829</v>
      </c>
      <c r="G38" s="36">
        <f t="shared" si="4"/>
        <v>322899.86533717718</v>
      </c>
      <c r="H38" s="36">
        <f t="shared" si="6"/>
        <v>322899.86533717718</v>
      </c>
      <c r="I38" s="36">
        <f t="shared" si="5"/>
        <v>7447194.3505878719</v>
      </c>
      <c r="J38" s="32"/>
      <c r="L38" s="37">
        <f t="shared" si="8"/>
        <v>322899.86533717718</v>
      </c>
    </row>
    <row r="39" spans="1:13" hidden="1" x14ac:dyDescent="0.25">
      <c r="A39" s="34">
        <v>15</v>
      </c>
      <c r="B39" s="35">
        <f t="shared" si="0"/>
        <v>118410.39017434717</v>
      </c>
      <c r="C39" s="36">
        <f t="shared" si="1"/>
        <v>155149.882303914</v>
      </c>
      <c r="D39" s="36">
        <f t="shared" si="2"/>
        <v>273560.27247826115</v>
      </c>
      <c r="E39" s="36">
        <f t="shared" si="7"/>
        <v>13404.949831058169</v>
      </c>
      <c r="F39" s="36">
        <f t="shared" si="3"/>
        <v>29829</v>
      </c>
      <c r="G39" s="36">
        <f t="shared" si="4"/>
        <v>316794.2223093193</v>
      </c>
      <c r="H39" s="36">
        <f t="shared" si="6"/>
        <v>316794.2223093193</v>
      </c>
      <c r="I39" s="36">
        <f t="shared" si="5"/>
        <v>7292044.4682839578</v>
      </c>
      <c r="J39" s="32"/>
      <c r="L39" s="37">
        <f t="shared" si="8"/>
        <v>316794.2223093193</v>
      </c>
    </row>
    <row r="40" spans="1:13" hidden="1" x14ac:dyDescent="0.25">
      <c r="A40" s="34">
        <v>16</v>
      </c>
      <c r="B40" s="35">
        <f t="shared" si="0"/>
        <v>115943.50704571494</v>
      </c>
      <c r="C40" s="36">
        <f t="shared" si="1"/>
        <v>151917.59308924913</v>
      </c>
      <c r="D40" s="36">
        <f t="shared" si="2"/>
        <v>267861.1001349641</v>
      </c>
      <c r="E40" s="36">
        <f t="shared" si="7"/>
        <v>13125.680042911124</v>
      </c>
      <c r="F40" s="36">
        <f t="shared" si="3"/>
        <v>29829</v>
      </c>
      <c r="G40" s="36">
        <f t="shared" si="4"/>
        <v>310815.78017787525</v>
      </c>
      <c r="H40" s="36">
        <f t="shared" si="6"/>
        <v>310815.78017787525</v>
      </c>
      <c r="I40" s="36">
        <f t="shared" si="5"/>
        <v>7140126.8751947088</v>
      </c>
      <c r="J40" s="32"/>
      <c r="L40" s="37">
        <f t="shared" si="8"/>
        <v>310815.78017787525</v>
      </c>
    </row>
    <row r="41" spans="1:13" hidden="1" x14ac:dyDescent="0.25">
      <c r="A41" s="34">
        <v>17</v>
      </c>
      <c r="B41" s="35">
        <f t="shared" si="0"/>
        <v>113528.01731559588</v>
      </c>
      <c r="C41" s="36">
        <f t="shared" si="1"/>
        <v>148752.64323322309</v>
      </c>
      <c r="D41" s="36">
        <f t="shared" si="2"/>
        <v>262280.660548819</v>
      </c>
      <c r="E41" s="36">
        <f t="shared" si="7"/>
        <v>12852.228375350476</v>
      </c>
      <c r="F41" s="36">
        <f t="shared" si="3"/>
        <v>29829</v>
      </c>
      <c r="G41" s="36">
        <f t="shared" si="4"/>
        <v>304961.88892416947</v>
      </c>
      <c r="H41" s="36">
        <f t="shared" si="6"/>
        <v>304961.88892416947</v>
      </c>
      <c r="I41" s="36">
        <f t="shared" si="5"/>
        <v>6991374.2319614859</v>
      </c>
      <c r="J41" s="32"/>
      <c r="L41" s="37">
        <f t="shared" si="8"/>
        <v>304961.88892416947</v>
      </c>
    </row>
    <row r="42" spans="1:13" hidden="1" x14ac:dyDescent="0.25">
      <c r="A42" s="34">
        <v>18</v>
      </c>
      <c r="B42" s="35">
        <f t="shared" si="0"/>
        <v>111162.85028818763</v>
      </c>
      <c r="C42" s="36">
        <f t="shared" si="1"/>
        <v>145653.62983253095</v>
      </c>
      <c r="D42" s="36">
        <f t="shared" si="2"/>
        <v>256816.4801207186</v>
      </c>
      <c r="E42" s="36">
        <f t="shared" si="7"/>
        <v>12584.473617530675</v>
      </c>
      <c r="F42" s="36">
        <f t="shared" si="3"/>
        <v>29829</v>
      </c>
      <c r="G42" s="36">
        <f t="shared" si="4"/>
        <v>299229.95373824926</v>
      </c>
      <c r="H42" s="36">
        <f t="shared" si="6"/>
        <v>299229.95373824926</v>
      </c>
      <c r="I42" s="36">
        <f t="shared" si="5"/>
        <v>6845720.6021289546</v>
      </c>
      <c r="J42" s="32"/>
      <c r="L42" s="37">
        <f t="shared" si="8"/>
        <v>299229.95373824926</v>
      </c>
    </row>
    <row r="43" spans="1:13" hidden="1" x14ac:dyDescent="0.25">
      <c r="A43" s="34">
        <v>19</v>
      </c>
      <c r="B43" s="35">
        <f t="shared" si="0"/>
        <v>108846.95757385039</v>
      </c>
      <c r="C43" s="36">
        <f t="shared" si="1"/>
        <v>142619.17921101989</v>
      </c>
      <c r="D43" s="36">
        <f t="shared" si="2"/>
        <v>251466.13678487029</v>
      </c>
      <c r="E43" s="36">
        <f t="shared" si="7"/>
        <v>12322.297083832118</v>
      </c>
      <c r="F43" s="36">
        <f t="shared" si="3"/>
        <v>29829</v>
      </c>
      <c r="G43" s="36">
        <f t="shared" si="4"/>
        <v>293617.43386870238</v>
      </c>
      <c r="H43" s="36">
        <f t="shared" si="6"/>
        <v>293617.43386870238</v>
      </c>
      <c r="I43" s="36">
        <f t="shared" si="5"/>
        <v>6703101.4229179351</v>
      </c>
      <c r="J43" s="32"/>
      <c r="L43" s="37">
        <f t="shared" si="8"/>
        <v>293617.43386870238</v>
      </c>
      <c r="M43" s="37"/>
    </row>
    <row r="44" spans="1:13" hidden="1" x14ac:dyDescent="0.25">
      <c r="A44" s="34">
        <v>20</v>
      </c>
      <c r="B44" s="35">
        <f t="shared" si="0"/>
        <v>106579.31262439517</v>
      </c>
      <c r="C44" s="36">
        <f t="shared" si="1"/>
        <v>139647.94631079031</v>
      </c>
      <c r="D44" s="36">
        <f t="shared" si="2"/>
        <v>246227.2589351855</v>
      </c>
      <c r="E44" s="36">
        <f t="shared" si="7"/>
        <v>12065.582561252282</v>
      </c>
      <c r="F44" s="36">
        <f t="shared" si="3"/>
        <v>29829</v>
      </c>
      <c r="G44" s="36">
        <f t="shared" si="4"/>
        <v>288121.84149643779</v>
      </c>
      <c r="H44" s="36">
        <f t="shared" si="6"/>
        <v>288121.84149643779</v>
      </c>
      <c r="I44" s="36">
        <f t="shared" si="5"/>
        <v>6563453.4766071448</v>
      </c>
      <c r="J44" s="32"/>
      <c r="L44" s="37">
        <f t="shared" si="8"/>
        <v>288121.84149643779</v>
      </c>
    </row>
    <row r="45" spans="1:13" hidden="1" x14ac:dyDescent="0.25">
      <c r="A45" s="34">
        <v>21</v>
      </c>
      <c r="B45" s="35">
        <f t="shared" si="0"/>
        <v>104358.9102780536</v>
      </c>
      <c r="C45" s="36">
        <f t="shared" si="1"/>
        <v>136738.61409598219</v>
      </c>
      <c r="D45" s="36">
        <f t="shared" si="2"/>
        <v>241097.5243740358</v>
      </c>
      <c r="E45" s="36">
        <f t="shared" si="7"/>
        <v>11814.21625789286</v>
      </c>
      <c r="F45" s="36">
        <f t="shared" si="3"/>
        <v>29829</v>
      </c>
      <c r="G45" s="36">
        <f t="shared" si="4"/>
        <v>282740.74063192867</v>
      </c>
      <c r="H45" s="36">
        <f t="shared" si="6"/>
        <v>282740.74063192867</v>
      </c>
      <c r="I45" s="36">
        <f t="shared" si="5"/>
        <v>6426714.8625111626</v>
      </c>
      <c r="J45" s="32"/>
      <c r="L45" s="37">
        <f t="shared" si="8"/>
        <v>282740.74063192867</v>
      </c>
    </row>
    <row r="46" spans="1:13" hidden="1" x14ac:dyDescent="0.25">
      <c r="A46" s="34">
        <v>22</v>
      </c>
      <c r="B46" s="35">
        <f t="shared" si="0"/>
        <v>102184.7663139275</v>
      </c>
      <c r="C46" s="36">
        <f t="shared" si="1"/>
        <v>133889.89296898255</v>
      </c>
      <c r="D46" s="36">
        <f t="shared" si="2"/>
        <v>236074.65928291006</v>
      </c>
      <c r="E46" s="36">
        <f t="shared" si="7"/>
        <v>11568.086752520092</v>
      </c>
      <c r="F46" s="36">
        <f t="shared" si="3"/>
        <v>29829</v>
      </c>
      <c r="G46" s="36">
        <f t="shared" si="4"/>
        <v>277471.74603543011</v>
      </c>
      <c r="H46" s="36">
        <f t="shared" si="6"/>
        <v>277471.74603543011</v>
      </c>
      <c r="I46" s="36">
        <f t="shared" si="5"/>
        <v>6292824.9695421802</v>
      </c>
      <c r="J46" s="32"/>
      <c r="L46" s="37">
        <f t="shared" si="8"/>
        <v>277471.74603543011</v>
      </c>
    </row>
    <row r="47" spans="1:13" hidden="1" x14ac:dyDescent="0.25">
      <c r="A47" s="34">
        <v>23</v>
      </c>
      <c r="B47" s="35">
        <f t="shared" si="0"/>
        <v>100055.91701572067</v>
      </c>
      <c r="C47" s="36">
        <f t="shared" si="1"/>
        <v>131100.52019879542</v>
      </c>
      <c r="D47" s="36">
        <f t="shared" si="2"/>
        <v>231156.4372145161</v>
      </c>
      <c r="E47" s="36">
        <f t="shared" si="7"/>
        <v>11327.084945175924</v>
      </c>
      <c r="F47" s="36">
        <f t="shared" si="3"/>
        <v>29829</v>
      </c>
      <c r="G47" s="36">
        <f t="shared" si="4"/>
        <v>272312.52215969202</v>
      </c>
      <c r="H47" s="36">
        <f t="shared" si="6"/>
        <v>272312.52215969202</v>
      </c>
      <c r="I47" s="36">
        <f t="shared" si="5"/>
        <v>6161724.4493433852</v>
      </c>
      <c r="J47" s="32"/>
      <c r="L47" s="37">
        <f t="shared" si="8"/>
        <v>272312.52215969202</v>
      </c>
    </row>
    <row r="48" spans="1:13" hidden="1" x14ac:dyDescent="0.25">
      <c r="A48" s="34">
        <v>24</v>
      </c>
      <c r="B48" s="35">
        <f t="shared" si="0"/>
        <v>97971.418744559836</v>
      </c>
      <c r="C48" s="36">
        <f t="shared" si="1"/>
        <v>128369.25936132052</v>
      </c>
      <c r="D48" s="36">
        <f t="shared" si="2"/>
        <v>226340.67810588036</v>
      </c>
      <c r="E48" s="36">
        <f t="shared" si="7"/>
        <v>11091.104008818093</v>
      </c>
      <c r="F48" s="36">
        <f t="shared" si="3"/>
        <v>29829</v>
      </c>
      <c r="G48" s="36">
        <f t="shared" si="4"/>
        <v>267260.78211469844</v>
      </c>
      <c r="H48" s="36">
        <f t="shared" si="6"/>
        <v>267260.78211469844</v>
      </c>
      <c r="I48" s="36">
        <f t="shared" si="5"/>
        <v>6033355.189982065</v>
      </c>
      <c r="J48" s="32"/>
      <c r="L48" s="37">
        <f t="shared" si="8"/>
        <v>267260.78211469844</v>
      </c>
    </row>
    <row r="49" spans="1:13" hidden="1" x14ac:dyDescent="0.25">
      <c r="A49" s="34">
        <v>25</v>
      </c>
      <c r="B49" s="35">
        <f t="shared" si="0"/>
        <v>95930.347520714844</v>
      </c>
      <c r="C49" s="36">
        <f t="shared" si="1"/>
        <v>125694.89979129302</v>
      </c>
      <c r="D49" s="36">
        <f t="shared" si="2"/>
        <v>221625.24731200788</v>
      </c>
      <c r="E49" s="36">
        <f t="shared" si="7"/>
        <v>10860.039341967717</v>
      </c>
      <c r="F49" s="36">
        <f t="shared" si="3"/>
        <v>29829</v>
      </c>
      <c r="G49" s="36">
        <f t="shared" si="4"/>
        <v>262314.28665397561</v>
      </c>
      <c r="H49" s="36">
        <f t="shared" si="6"/>
        <v>262314.28665397561</v>
      </c>
      <c r="I49" s="36">
        <f t="shared" si="5"/>
        <v>5907660.2901907722</v>
      </c>
      <c r="J49" s="32"/>
      <c r="L49" s="37">
        <f t="shared" si="8"/>
        <v>262314.28665397561</v>
      </c>
    </row>
    <row r="50" spans="1:13" hidden="1" x14ac:dyDescent="0.25">
      <c r="A50" s="34">
        <v>26</v>
      </c>
      <c r="B50" s="35">
        <f t="shared" si="0"/>
        <v>93931.79861403328</v>
      </c>
      <c r="C50" s="36">
        <f t="shared" si="1"/>
        <v>123076.25604564109</v>
      </c>
      <c r="D50" s="36">
        <f t="shared" si="2"/>
        <v>217008.05465967435</v>
      </c>
      <c r="E50" s="36">
        <f t="shared" si="7"/>
        <v>10633.78852234339</v>
      </c>
      <c r="F50" s="36">
        <f t="shared" si="3"/>
        <v>29829</v>
      </c>
      <c r="G50" s="36">
        <f t="shared" si="4"/>
        <v>257470.84318201774</v>
      </c>
      <c r="H50" s="36">
        <f t="shared" si="6"/>
        <v>257470.84318201774</v>
      </c>
      <c r="I50" s="36">
        <f t="shared" si="5"/>
        <v>5784584.0341451308</v>
      </c>
      <c r="J50" s="32"/>
      <c r="K50" s="18"/>
      <c r="L50" s="37">
        <f t="shared" si="8"/>
        <v>257470.84318201774</v>
      </c>
      <c r="M50" s="33"/>
    </row>
    <row r="51" spans="1:13" hidden="1" x14ac:dyDescent="0.25">
      <c r="A51" s="34">
        <v>27</v>
      </c>
      <c r="B51" s="35">
        <f t="shared" si="0"/>
        <v>91974.886142907591</v>
      </c>
      <c r="C51" s="36">
        <f t="shared" si="1"/>
        <v>120512.16737802356</v>
      </c>
      <c r="D51" s="36">
        <f t="shared" si="2"/>
        <v>212487.05352093116</v>
      </c>
      <c r="E51" s="36">
        <f t="shared" si="7"/>
        <v>10412.251261461235</v>
      </c>
      <c r="F51" s="36">
        <f t="shared" si="3"/>
        <v>29829</v>
      </c>
      <c r="G51" s="36">
        <f t="shared" si="4"/>
        <v>252728.3047823924</v>
      </c>
      <c r="H51" s="36">
        <f t="shared" si="6"/>
        <v>252728.3047823924</v>
      </c>
      <c r="I51" s="36">
        <f t="shared" si="5"/>
        <v>5664071.8667671075</v>
      </c>
      <c r="J51" s="32"/>
      <c r="K51" s="18"/>
      <c r="L51" s="37">
        <f t="shared" si="8"/>
        <v>252728.3047823924</v>
      </c>
    </row>
    <row r="52" spans="1:13" hidden="1" x14ac:dyDescent="0.25">
      <c r="A52" s="34">
        <v>28</v>
      </c>
      <c r="B52" s="35">
        <f t="shared" si="0"/>
        <v>90058.74268159701</v>
      </c>
      <c r="C52" s="36">
        <f t="shared" si="1"/>
        <v>118001.49722431473</v>
      </c>
      <c r="D52" s="36">
        <f t="shared" si="2"/>
        <v>208060.23990591173</v>
      </c>
      <c r="E52" s="36">
        <f t="shared" si="7"/>
        <v>10195.329360180795</v>
      </c>
      <c r="F52" s="36">
        <f t="shared" si="3"/>
        <v>29829</v>
      </c>
      <c r="G52" s="36">
        <f t="shared" si="4"/>
        <v>248084.56926609253</v>
      </c>
      <c r="H52" s="36">
        <f t="shared" si="6"/>
        <v>248084.56926609253</v>
      </c>
      <c r="I52" s="36">
        <f t="shared" si="5"/>
        <v>5546070.3695427924</v>
      </c>
      <c r="J52" s="32"/>
      <c r="K52" s="18"/>
      <c r="L52" s="37">
        <f t="shared" si="8"/>
        <v>248084.56926609253</v>
      </c>
    </row>
    <row r="53" spans="1:13" hidden="1" x14ac:dyDescent="0.25">
      <c r="A53" s="34">
        <v>29</v>
      </c>
      <c r="B53" s="35">
        <f t="shared" si="0"/>
        <v>88182.518875730399</v>
      </c>
      <c r="C53" s="36">
        <f t="shared" si="1"/>
        <v>115543.13269880817</v>
      </c>
      <c r="D53" s="36">
        <f t="shared" si="2"/>
        <v>203725.65157453855</v>
      </c>
      <c r="E53" s="36">
        <f t="shared" si="7"/>
        <v>9982.9266651770267</v>
      </c>
      <c r="F53" s="36">
        <f t="shared" si="3"/>
        <v>29829</v>
      </c>
      <c r="G53" s="36">
        <f t="shared" si="4"/>
        <v>243537.57823971557</v>
      </c>
      <c r="H53" s="36">
        <f t="shared" si="6"/>
        <v>243537.57823971557</v>
      </c>
      <c r="I53" s="36">
        <f t="shared" si="5"/>
        <v>5430527.2368439846</v>
      </c>
      <c r="J53" s="32"/>
      <c r="K53" s="18"/>
      <c r="L53" s="37">
        <f t="shared" si="8"/>
        <v>243537.57823971557</v>
      </c>
    </row>
    <row r="54" spans="1:13" hidden="1" x14ac:dyDescent="0.25">
      <c r="A54" s="34">
        <v>30</v>
      </c>
      <c r="B54" s="35">
        <f t="shared" si="0"/>
        <v>86345.383065819362</v>
      </c>
      <c r="C54" s="36">
        <f t="shared" si="1"/>
        <v>113135.98410091635</v>
      </c>
      <c r="D54" s="36">
        <f t="shared" si="2"/>
        <v>199481.3671667357</v>
      </c>
      <c r="E54" s="36">
        <f t="shared" si="7"/>
        <v>9774.9490263191728</v>
      </c>
      <c r="F54" s="36">
        <f t="shared" si="3"/>
        <v>29829</v>
      </c>
      <c r="G54" s="36">
        <f t="shared" si="4"/>
        <v>239085.31619305487</v>
      </c>
      <c r="H54" s="36">
        <f t="shared" si="6"/>
        <v>239085.31619305487</v>
      </c>
      <c r="I54" s="36">
        <f t="shared" si="5"/>
        <v>5317391.2527430682</v>
      </c>
      <c r="J54" s="32"/>
      <c r="K54" s="18"/>
      <c r="L54" s="37">
        <f t="shared" si="8"/>
        <v>239085.31619305487</v>
      </c>
    </row>
    <row r="55" spans="1:13" hidden="1" x14ac:dyDescent="0.25">
      <c r="A55" s="34">
        <v>31</v>
      </c>
      <c r="B55" s="35">
        <f t="shared" si="0"/>
        <v>84546.520918614784</v>
      </c>
      <c r="C55" s="36">
        <f t="shared" si="1"/>
        <v>110778.98443214725</v>
      </c>
      <c r="D55" s="36">
        <f t="shared" si="2"/>
        <v>195325.50535076205</v>
      </c>
      <c r="E55" s="36">
        <f t="shared" si="7"/>
        <v>9571.3042549375223</v>
      </c>
      <c r="F55" s="36">
        <f t="shared" si="3"/>
        <v>29829</v>
      </c>
      <c r="G55" s="36">
        <f t="shared" si="4"/>
        <v>234725.80960569956</v>
      </c>
      <c r="H55" s="36">
        <f t="shared" si="6"/>
        <v>234725.80960569956</v>
      </c>
      <c r="I55" s="36">
        <f t="shared" si="5"/>
        <v>5206612.2683109213</v>
      </c>
      <c r="J55" s="32"/>
      <c r="K55" s="18"/>
      <c r="L55" s="37">
        <f t="shared" si="8"/>
        <v>234725.80960569956</v>
      </c>
    </row>
    <row r="56" spans="1:13" hidden="1" x14ac:dyDescent="0.25">
      <c r="A56" s="34">
        <v>32</v>
      </c>
      <c r="B56" s="35">
        <f t="shared" si="0"/>
        <v>82785.135066143659</v>
      </c>
      <c r="C56" s="36">
        <f t="shared" si="1"/>
        <v>108471.0889231442</v>
      </c>
      <c r="D56" s="36">
        <f t="shared" si="2"/>
        <v>191256.22398928786</v>
      </c>
      <c r="E56" s="36">
        <f t="shared" si="7"/>
        <v>9371.9020829596575</v>
      </c>
      <c r="F56" s="36">
        <f t="shared" si="3"/>
        <v>29829</v>
      </c>
      <c r="G56" s="36">
        <f t="shared" si="4"/>
        <v>230457.12607224751</v>
      </c>
      <c r="H56" s="36">
        <f t="shared" si="6"/>
        <v>230457.12607224751</v>
      </c>
      <c r="I56" s="36">
        <f t="shared" si="5"/>
        <v>5098141.1793877771</v>
      </c>
      <c r="J56" s="32"/>
      <c r="K56" s="18"/>
      <c r="L56" s="37">
        <f t="shared" si="8"/>
        <v>230457.12607224751</v>
      </c>
      <c r="M56" s="37"/>
    </row>
    <row r="57" spans="1:13" hidden="1" x14ac:dyDescent="0.25">
      <c r="A57" s="34">
        <v>33</v>
      </c>
      <c r="B57" s="35">
        <f t="shared" si="0"/>
        <v>81060.444752265656</v>
      </c>
      <c r="C57" s="36">
        <f t="shared" si="1"/>
        <v>106211.27457057869</v>
      </c>
      <c r="D57" s="36">
        <f t="shared" si="2"/>
        <v>187271.71932284435</v>
      </c>
      <c r="E57" s="36">
        <f t="shared" si="7"/>
        <v>9176.6541228980004</v>
      </c>
      <c r="F57" s="36">
        <f t="shared" si="3"/>
        <v>29829</v>
      </c>
      <c r="G57" s="36">
        <f t="shared" si="4"/>
        <v>226277.37344574236</v>
      </c>
      <c r="H57" s="36">
        <f t="shared" si="6"/>
        <v>226277.37344574236</v>
      </c>
      <c r="I57" s="36">
        <f t="shared" si="5"/>
        <v>4991929.9048171984</v>
      </c>
      <c r="J57" s="32"/>
      <c r="K57" s="18"/>
      <c r="L57" s="37">
        <f t="shared" si="8"/>
        <v>226277.37344574236</v>
      </c>
    </row>
    <row r="58" spans="1:13" hidden="1" x14ac:dyDescent="0.25">
      <c r="A58" s="34">
        <v>34</v>
      </c>
      <c r="B58" s="35">
        <f t="shared" si="0"/>
        <v>79371.685486593458</v>
      </c>
      <c r="C58" s="36">
        <f t="shared" si="1"/>
        <v>103998.53968369163</v>
      </c>
      <c r="D58" s="36">
        <f t="shared" si="2"/>
        <v>183370.22517028509</v>
      </c>
      <c r="E58" s="36">
        <f t="shared" si="7"/>
        <v>8985.473828670958</v>
      </c>
      <c r="F58" s="36">
        <f t="shared" si="3"/>
        <v>29829</v>
      </c>
      <c r="G58" s="36">
        <f t="shared" si="4"/>
        <v>222184.69899895604</v>
      </c>
      <c r="H58" s="36">
        <f t="shared" si="6"/>
        <v>222184.69899895604</v>
      </c>
      <c r="I58" s="36">
        <f t="shared" si="5"/>
        <v>4887931.3651335072</v>
      </c>
      <c r="J58" s="32"/>
      <c r="K58" s="18"/>
      <c r="L58" s="37">
        <f t="shared" si="8"/>
        <v>222184.69899895604</v>
      </c>
    </row>
    <row r="59" spans="1:13" hidden="1" x14ac:dyDescent="0.25">
      <c r="A59" s="34">
        <v>35</v>
      </c>
      <c r="B59" s="35">
        <f t="shared" si="0"/>
        <v>77718.10870562277</v>
      </c>
      <c r="C59" s="36">
        <f t="shared" si="1"/>
        <v>101831.9034402814</v>
      </c>
      <c r="D59" s="36">
        <f t="shared" si="2"/>
        <v>179550.01214590418</v>
      </c>
      <c r="E59" s="36">
        <f t="shared" si="7"/>
        <v>8798.2764572403139</v>
      </c>
      <c r="F59" s="36">
        <f t="shared" si="3"/>
        <v>29829</v>
      </c>
      <c r="G59" s="36">
        <f t="shared" si="4"/>
        <v>218177.28860314449</v>
      </c>
      <c r="H59" s="36">
        <f t="shared" si="6"/>
        <v>218177.28860314449</v>
      </c>
      <c r="I59" s="36">
        <f t="shared" si="5"/>
        <v>4786099.4616932254</v>
      </c>
      <c r="J59" s="32"/>
      <c r="K59" s="18"/>
      <c r="L59" s="37">
        <f t="shared" si="8"/>
        <v>218177.28860314449</v>
      </c>
    </row>
    <row r="60" spans="1:13" hidden="1" x14ac:dyDescent="0.25">
      <c r="A60" s="34">
        <v>36</v>
      </c>
      <c r="B60" s="35">
        <f t="shared" si="0"/>
        <v>76098.981440922289</v>
      </c>
      <c r="C60" s="36">
        <f t="shared" si="1"/>
        <v>99710.405451942192</v>
      </c>
      <c r="D60" s="36">
        <f t="shared" si="2"/>
        <v>175809.38689286448</v>
      </c>
      <c r="E60" s="36">
        <f t="shared" si="7"/>
        <v>8614.9790310478056</v>
      </c>
      <c r="F60" s="36">
        <f t="shared" si="3"/>
        <v>29829</v>
      </c>
      <c r="G60" s="36">
        <f t="shared" si="4"/>
        <v>214253.36592391229</v>
      </c>
      <c r="H60" s="36">
        <f t="shared" si="6"/>
        <v>214253.36592391229</v>
      </c>
      <c r="I60" s="36">
        <f t="shared" si="5"/>
        <v>4686389.0562412832</v>
      </c>
      <c r="J60" s="32"/>
      <c r="K60" s="18"/>
      <c r="L60" s="37">
        <f t="shared" si="8"/>
        <v>214253.36592391229</v>
      </c>
    </row>
    <row r="61" spans="1:13" hidden="1" x14ac:dyDescent="0.25">
      <c r="A61" s="34">
        <v>37</v>
      </c>
      <c r="B61" s="35">
        <f t="shared" si="0"/>
        <v>74513.585994236404</v>
      </c>
      <c r="C61" s="36">
        <f t="shared" si="1"/>
        <v>97633.105338360067</v>
      </c>
      <c r="D61" s="36">
        <f t="shared" si="2"/>
        <v>172146.69133259647</v>
      </c>
      <c r="E61" s="36">
        <f t="shared" si="7"/>
        <v>8435.5003012343095</v>
      </c>
      <c r="F61" s="36">
        <f t="shared" si="3"/>
        <v>29829</v>
      </c>
      <c r="G61" s="36">
        <f t="shared" si="4"/>
        <v>210411.19163383078</v>
      </c>
      <c r="H61" s="36">
        <f t="shared" si="6"/>
        <v>210411.19163383078</v>
      </c>
      <c r="I61" s="36">
        <f t="shared" si="5"/>
        <v>4588755.950902923</v>
      </c>
      <c r="J61" s="32"/>
      <c r="K61" s="18"/>
      <c r="L61" s="37">
        <f t="shared" si="8"/>
        <v>210411.19163383078</v>
      </c>
    </row>
    <row r="62" spans="1:13" hidden="1" x14ac:dyDescent="0.25">
      <c r="A62" s="34">
        <v>38</v>
      </c>
      <c r="B62" s="35">
        <f t="shared" si="0"/>
        <v>72961.219619356474</v>
      </c>
      <c r="C62" s="36">
        <f t="shared" si="1"/>
        <v>95599.082310477563</v>
      </c>
      <c r="D62" s="36">
        <f t="shared" si="2"/>
        <v>168560.30192983404</v>
      </c>
      <c r="E62" s="36">
        <f t="shared" si="7"/>
        <v>8259.760711625262</v>
      </c>
      <c r="F62" s="36">
        <f t="shared" si="3"/>
        <v>29829</v>
      </c>
      <c r="G62" s="36">
        <f t="shared" si="4"/>
        <v>206649.06264145928</v>
      </c>
      <c r="H62" s="36">
        <f t="shared" si="6"/>
        <v>206649.06264145928</v>
      </c>
      <c r="I62" s="36">
        <f t="shared" si="5"/>
        <v>4493156.8685924457</v>
      </c>
      <c r="J62" s="32"/>
      <c r="K62" s="18"/>
      <c r="L62" s="37">
        <f t="shared" si="8"/>
        <v>206649.06264145928</v>
      </c>
    </row>
    <row r="63" spans="1:13" hidden="1" x14ac:dyDescent="0.25">
      <c r="A63" s="34">
        <v>39</v>
      </c>
      <c r="B63" s="35">
        <f t="shared" si="0"/>
        <v>71441.194210619899</v>
      </c>
      <c r="C63" s="36">
        <f t="shared" si="1"/>
        <v>93607.434762342615</v>
      </c>
      <c r="D63" s="36">
        <f t="shared" si="2"/>
        <v>165048.6289729625</v>
      </c>
      <c r="E63" s="36">
        <f t="shared" si="7"/>
        <v>8087.6823634664024</v>
      </c>
      <c r="F63" s="36">
        <f t="shared" si="3"/>
        <v>29829</v>
      </c>
      <c r="G63" s="36">
        <f t="shared" si="4"/>
        <v>202965.31133642889</v>
      </c>
      <c r="H63" s="36">
        <f t="shared" si="6"/>
        <v>202965.31133642889</v>
      </c>
      <c r="I63" s="36">
        <f t="shared" si="5"/>
        <v>4399549.4338301029</v>
      </c>
      <c r="J63" s="32"/>
      <c r="K63" s="18"/>
      <c r="L63" s="37">
        <f t="shared" si="8"/>
        <v>202965.31133642889</v>
      </c>
    </row>
    <row r="64" spans="1:13" hidden="1" x14ac:dyDescent="0.25">
      <c r="A64" s="34">
        <v>40</v>
      </c>
      <c r="B64" s="35">
        <f t="shared" si="0"/>
        <v>69952.835997898641</v>
      </c>
      <c r="C64" s="36">
        <f t="shared" si="1"/>
        <v>91657.279871460472</v>
      </c>
      <c r="D64" s="36">
        <f t="shared" si="2"/>
        <v>161610.11586935911</v>
      </c>
      <c r="E64" s="36">
        <f t="shared" si="7"/>
        <v>7919.1889808941851</v>
      </c>
      <c r="F64" s="36">
        <f t="shared" si="3"/>
        <v>29829</v>
      </c>
      <c r="G64" s="36">
        <f t="shared" si="4"/>
        <v>199358.30485025331</v>
      </c>
      <c r="H64" s="36">
        <f t="shared" si="6"/>
        <v>199358.30485025331</v>
      </c>
      <c r="I64" s="36">
        <f t="shared" si="5"/>
        <v>4307892.1539586429</v>
      </c>
      <c r="J64" s="32"/>
      <c r="K64" s="18"/>
      <c r="L64" s="37">
        <f t="shared" si="8"/>
        <v>199358.30485025331</v>
      </c>
    </row>
    <row r="65" spans="1:14" hidden="1" x14ac:dyDescent="0.25">
      <c r="A65" s="34">
        <v>41</v>
      </c>
      <c r="B65" s="35">
        <f t="shared" si="0"/>
        <v>68495.48524794243</v>
      </c>
      <c r="C65" s="36">
        <f t="shared" si="1"/>
        <v>89747.753207471731</v>
      </c>
      <c r="D65" s="36">
        <f t="shared" si="2"/>
        <v>158243.23845541416</v>
      </c>
      <c r="E65" s="36">
        <f t="shared" si="7"/>
        <v>7754.205877125557</v>
      </c>
      <c r="F65" s="36">
        <f t="shared" si="3"/>
        <v>29829</v>
      </c>
      <c r="G65" s="36">
        <f t="shared" si="4"/>
        <v>195826.44433253972</v>
      </c>
      <c r="H65" s="36">
        <f t="shared" si="6"/>
        <v>195826.44433253972</v>
      </c>
      <c r="I65" s="36">
        <f t="shared" si="5"/>
        <v>4218144.4007511707</v>
      </c>
      <c r="J65" s="32"/>
      <c r="L65" s="37">
        <f t="shared" si="8"/>
        <v>195826.44433253972</v>
      </c>
    </row>
    <row r="66" spans="1:14" hidden="1" x14ac:dyDescent="0.25">
      <c r="A66" s="34">
        <v>42</v>
      </c>
      <c r="B66" s="35">
        <f t="shared" si="0"/>
        <v>67068.495971943616</v>
      </c>
      <c r="C66" s="36">
        <f t="shared" si="1"/>
        <v>87878.008348982723</v>
      </c>
      <c r="D66" s="36">
        <f t="shared" si="2"/>
        <v>154946.50432092632</v>
      </c>
      <c r="E66" s="36">
        <f t="shared" si="7"/>
        <v>7592.6599213521067</v>
      </c>
      <c r="F66" s="36">
        <f t="shared" si="3"/>
        <v>29829</v>
      </c>
      <c r="G66" s="36">
        <f t="shared" si="4"/>
        <v>192368.16424227844</v>
      </c>
      <c r="H66" s="36">
        <f t="shared" si="6"/>
        <v>192368.16424227844</v>
      </c>
      <c r="I66" s="36">
        <f t="shared" si="5"/>
        <v>4130266.3924021879</v>
      </c>
      <c r="J66" s="32"/>
      <c r="K66" s="18"/>
      <c r="L66" s="37">
        <f t="shared" si="8"/>
        <v>192368.16424227844</v>
      </c>
      <c r="M66" s="18"/>
      <c r="N66" s="37"/>
    </row>
    <row r="67" spans="1:14" hidden="1" x14ac:dyDescent="0.25">
      <c r="A67" s="34">
        <v>43</v>
      </c>
      <c r="B67" s="35">
        <f t="shared" si="0"/>
        <v>65671.235639194798</v>
      </c>
      <c r="C67" s="36">
        <f t="shared" si="1"/>
        <v>86047.216508378915</v>
      </c>
      <c r="D67" s="36">
        <f t="shared" si="2"/>
        <v>151718.4521475737</v>
      </c>
      <c r="E67" s="36">
        <f t="shared" si="7"/>
        <v>7434.479506323938</v>
      </c>
      <c r="F67" s="36">
        <f t="shared" si="3"/>
        <v>29829</v>
      </c>
      <c r="G67" s="36">
        <f t="shared" si="4"/>
        <v>188981.93165389763</v>
      </c>
      <c r="H67" s="36">
        <f t="shared" si="6"/>
        <v>188981.93165389763</v>
      </c>
      <c r="I67" s="36">
        <f t="shared" si="5"/>
        <v>4044219.1758938092</v>
      </c>
      <c r="J67" s="32"/>
      <c r="L67" s="37">
        <f t="shared" si="8"/>
        <v>188981.93165389763</v>
      </c>
      <c r="M67" s="18"/>
    </row>
    <row r="68" spans="1:14" hidden="1" x14ac:dyDescent="0.25">
      <c r="A68" s="34">
        <v>44</v>
      </c>
      <c r="B68" s="35">
        <f t="shared" si="0"/>
        <v>64303.084896711567</v>
      </c>
      <c r="C68" s="36">
        <f t="shared" si="1"/>
        <v>84254.566164454358</v>
      </c>
      <c r="D68" s="36">
        <f t="shared" si="2"/>
        <v>148557.65106116593</v>
      </c>
      <c r="E68" s="36">
        <f t="shared" si="7"/>
        <v>7279.5945166088559</v>
      </c>
      <c r="F68" s="36">
        <f t="shared" si="3"/>
        <v>29829</v>
      </c>
      <c r="G68" s="36">
        <f t="shared" si="4"/>
        <v>185666.2455777748</v>
      </c>
      <c r="H68" s="36">
        <f t="shared" si="6"/>
        <v>185666.2455777748</v>
      </c>
      <c r="I68" s="36">
        <f t="shared" si="5"/>
        <v>3959964.6097293547</v>
      </c>
      <c r="J68" s="32"/>
      <c r="L68" s="37">
        <f t="shared" si="8"/>
        <v>185666.2455777748</v>
      </c>
      <c r="M68" s="18"/>
    </row>
    <row r="69" spans="1:14" hidden="1" x14ac:dyDescent="0.25">
      <c r="A69" s="34">
        <v>45</v>
      </c>
      <c r="B69" s="35">
        <f t="shared" si="0"/>
        <v>62963.437294696741</v>
      </c>
      <c r="C69" s="36">
        <f t="shared" si="1"/>
        <v>82499.26270269489</v>
      </c>
      <c r="D69" s="36">
        <f t="shared" si="2"/>
        <v>145462.69999739164</v>
      </c>
      <c r="E69" s="36">
        <f t="shared" si="7"/>
        <v>7127.9362975128388</v>
      </c>
      <c r="F69" s="36">
        <f t="shared" si="3"/>
        <v>29829</v>
      </c>
      <c r="G69" s="36">
        <f t="shared" si="4"/>
        <v>182419.63629490449</v>
      </c>
      <c r="H69" s="36">
        <f t="shared" si="6"/>
        <v>182419.63629490449</v>
      </c>
      <c r="I69" s="36">
        <f t="shared" si="5"/>
        <v>3877465.3470266596</v>
      </c>
      <c r="J69" s="32"/>
      <c r="L69" s="37">
        <f>H69</f>
        <v>182419.63629490449</v>
      </c>
      <c r="M69" s="18"/>
    </row>
    <row r="70" spans="1:14" hidden="1" x14ac:dyDescent="0.25">
      <c r="A70" s="34">
        <v>46</v>
      </c>
      <c r="B70" s="35">
        <f t="shared" si="0"/>
        <v>61651.699017723891</v>
      </c>
      <c r="C70" s="36">
        <f t="shared" si="1"/>
        <v>80780.528063055404</v>
      </c>
      <c r="D70" s="36">
        <f t="shared" si="2"/>
        <v>142432.2270807793</v>
      </c>
      <c r="E70" s="36">
        <f t="shared" si="7"/>
        <v>6979.4376246479878</v>
      </c>
      <c r="F70" s="36">
        <f t="shared" si="3"/>
        <v>29829</v>
      </c>
      <c r="G70" s="36">
        <f t="shared" si="4"/>
        <v>179240.66470542728</v>
      </c>
      <c r="H70" s="36">
        <f t="shared" si="6"/>
        <v>179240.66470542728</v>
      </c>
      <c r="I70" s="36">
        <f t="shared" si="5"/>
        <v>3796684.818963604</v>
      </c>
      <c r="J70" s="32"/>
      <c r="L70" s="37">
        <f>H70</f>
        <v>179240.66470542728</v>
      </c>
      <c r="M70" s="18"/>
    </row>
    <row r="71" spans="1:14" hidden="1" x14ac:dyDescent="0.25">
      <c r="A71" s="34">
        <v>47</v>
      </c>
      <c r="B71" s="35">
        <f t="shared" si="0"/>
        <v>60367.288621521308</v>
      </c>
      <c r="C71" s="36">
        <f t="shared" si="1"/>
        <v>79097.600395075089</v>
      </c>
      <c r="D71" s="36">
        <f t="shared" si="2"/>
        <v>139464.8890165964</v>
      </c>
      <c r="E71" s="36">
        <f t="shared" si="7"/>
        <v>6834.032674134487</v>
      </c>
      <c r="F71" s="36">
        <f t="shared" si="3"/>
        <v>29829</v>
      </c>
      <c r="G71" s="36">
        <f t="shared" si="4"/>
        <v>176127.92169073087</v>
      </c>
      <c r="H71" s="36">
        <f t="shared" si="6"/>
        <v>176127.92169073087</v>
      </c>
      <c r="I71" s="36">
        <f t="shared" si="5"/>
        <v>3717587.218568529</v>
      </c>
      <c r="J71" s="32"/>
      <c r="L71" s="37">
        <f t="shared" ref="L71:L104" si="9">H71</f>
        <v>176127.92169073087</v>
      </c>
      <c r="M71" s="18"/>
    </row>
    <row r="72" spans="1:14" hidden="1" x14ac:dyDescent="0.25">
      <c r="A72" s="34">
        <v>48</v>
      </c>
      <c r="B72" s="35">
        <f t="shared" si="0"/>
        <v>59109.636775239618</v>
      </c>
      <c r="C72" s="36">
        <f t="shared" si="1"/>
        <v>77449.733720177683</v>
      </c>
      <c r="D72" s="36">
        <f t="shared" si="2"/>
        <v>136559.3704954173</v>
      </c>
      <c r="E72" s="36">
        <f t="shared" si="7"/>
        <v>6691.6569934233521</v>
      </c>
      <c r="F72" s="36">
        <f t="shared" si="3"/>
        <v>29829</v>
      </c>
      <c r="G72" s="36">
        <f t="shared" si="4"/>
        <v>173080.02748884066</v>
      </c>
      <c r="H72" s="36">
        <f t="shared" si="6"/>
        <v>173080.02748884066</v>
      </c>
      <c r="I72" s="36">
        <f t="shared" si="5"/>
        <v>3640137.4848483512</v>
      </c>
      <c r="J72" s="32"/>
      <c r="L72" s="37">
        <f t="shared" si="9"/>
        <v>173080.02748884066</v>
      </c>
      <c r="M72" s="18"/>
    </row>
    <row r="73" spans="1:14" hidden="1" x14ac:dyDescent="0.25">
      <c r="A73" s="34">
        <v>49</v>
      </c>
      <c r="B73" s="35">
        <f t="shared" si="0"/>
        <v>57878.186009088786</v>
      </c>
      <c r="C73" s="36">
        <f t="shared" si="1"/>
        <v>75836.197601007312</v>
      </c>
      <c r="D73" s="36">
        <f t="shared" si="2"/>
        <v>133714.38361009609</v>
      </c>
      <c r="E73" s="36">
        <f t="shared" si="7"/>
        <v>6552.2474727270328</v>
      </c>
      <c r="F73" s="36">
        <f t="shared" si="3"/>
        <v>29829</v>
      </c>
      <c r="G73" s="36">
        <f t="shared" si="4"/>
        <v>170095.63108282312</v>
      </c>
      <c r="H73" s="36">
        <f>IF(I73&lt;=0,0,G73)</f>
        <v>170095.63108282312</v>
      </c>
      <c r="I73" s="36">
        <f t="shared" si="5"/>
        <v>3564301.2872473439</v>
      </c>
      <c r="J73" s="32"/>
      <c r="L73" s="37">
        <f t="shared" si="9"/>
        <v>170095.63108282312</v>
      </c>
      <c r="M73" s="18"/>
    </row>
    <row r="74" spans="1:14" hidden="1" x14ac:dyDescent="0.25">
      <c r="A74" s="34">
        <v>50</v>
      </c>
      <c r="B74" s="35">
        <f t="shared" si="0"/>
        <v>56672.39046723277</v>
      </c>
      <c r="C74" s="36">
        <f t="shared" si="1"/>
        <v>74256.276817652993</v>
      </c>
      <c r="D74" s="36">
        <f t="shared" si="2"/>
        <v>130928.66728488577</v>
      </c>
      <c r="E74" s="36">
        <f t="shared" si="7"/>
        <v>6415.7423170452194</v>
      </c>
      <c r="F74" s="36">
        <f t="shared" si="3"/>
        <v>29829</v>
      </c>
      <c r="G74" s="36">
        <f t="shared" si="4"/>
        <v>167173.40960193099</v>
      </c>
      <c r="H74" s="36">
        <f t="shared" si="6"/>
        <v>167173.40960193099</v>
      </c>
      <c r="I74" s="36">
        <f t="shared" si="5"/>
        <v>3490045.0104296911</v>
      </c>
      <c r="J74" s="32"/>
      <c r="L74" s="37">
        <f t="shared" si="9"/>
        <v>167173.40960193099</v>
      </c>
      <c r="M74" s="18"/>
    </row>
    <row r="75" spans="1:14" hidden="1" x14ac:dyDescent="0.25">
      <c r="A75" s="34">
        <v>51</v>
      </c>
      <c r="B75" s="35">
        <f t="shared" si="0"/>
        <v>55491.715665832089</v>
      </c>
      <c r="C75" s="36">
        <f t="shared" si="1"/>
        <v>72709.271050618569</v>
      </c>
      <c r="D75" s="36">
        <f t="shared" si="2"/>
        <v>128200.98671645066</v>
      </c>
      <c r="E75" s="36">
        <f t="shared" si="7"/>
        <v>6282.0810187734442</v>
      </c>
      <c r="F75" s="36">
        <f t="shared" si="3"/>
        <v>29829</v>
      </c>
      <c r="G75" s="36">
        <f t="shared" si="4"/>
        <v>164312.06773522409</v>
      </c>
      <c r="H75" s="36">
        <f t="shared" si="6"/>
        <v>164312.06773522409</v>
      </c>
      <c r="I75" s="36">
        <f t="shared" si="5"/>
        <v>3417335.7393790726</v>
      </c>
      <c r="J75" s="32"/>
      <c r="L75" s="37">
        <f t="shared" si="9"/>
        <v>164312.06773522409</v>
      </c>
      <c r="M75" s="18"/>
    </row>
    <row r="76" spans="1:14" hidden="1" x14ac:dyDescent="0.25">
      <c r="A76" s="34">
        <v>52</v>
      </c>
      <c r="B76" s="35">
        <f t="shared" si="0"/>
        <v>54335.638256127255</v>
      </c>
      <c r="C76" s="36">
        <f t="shared" si="1"/>
        <v>71194.49457039735</v>
      </c>
      <c r="D76" s="36">
        <f t="shared" si="2"/>
        <v>125530.13282652461</v>
      </c>
      <c r="E76" s="36">
        <f t="shared" si="7"/>
        <v>6151.2043308823304</v>
      </c>
      <c r="F76" s="36">
        <f t="shared" si="3"/>
        <v>29829</v>
      </c>
      <c r="G76" s="36">
        <f t="shared" si="4"/>
        <v>161510.33715740693</v>
      </c>
      <c r="H76" s="36">
        <f t="shared" si="6"/>
        <v>161510.33715740693</v>
      </c>
      <c r="I76" s="36">
        <f t="shared" si="5"/>
        <v>3346141.2448086753</v>
      </c>
      <c r="J76" s="32"/>
      <c r="L76" s="37">
        <f t="shared" si="9"/>
        <v>161510.33715740693</v>
      </c>
      <c r="M76" s="18"/>
    </row>
    <row r="77" spans="1:14" hidden="1" x14ac:dyDescent="0.25">
      <c r="A77" s="34">
        <v>53</v>
      </c>
      <c r="B77" s="35">
        <f t="shared" si="0"/>
        <v>53203.645792457937</v>
      </c>
      <c r="C77" s="36">
        <f t="shared" si="1"/>
        <v>69711.275933514073</v>
      </c>
      <c r="D77" s="36">
        <f t="shared" si="2"/>
        <v>122914.921725972</v>
      </c>
      <c r="E77" s="36">
        <f t="shared" si="7"/>
        <v>6023.054240655616</v>
      </c>
      <c r="F77" s="36">
        <f t="shared" si="3"/>
        <v>29829</v>
      </c>
      <c r="G77" s="36">
        <f t="shared" si="4"/>
        <v>158766.97596662762</v>
      </c>
      <c r="H77" s="36">
        <f t="shared" si="6"/>
        <v>158766.97596662762</v>
      </c>
      <c r="I77" s="36">
        <f t="shared" si="5"/>
        <v>3276429.9688751614</v>
      </c>
      <c r="J77" s="32"/>
      <c r="L77" s="37">
        <f t="shared" si="9"/>
        <v>158766.97596662762</v>
      </c>
      <c r="M77" s="18"/>
    </row>
    <row r="78" spans="1:14" hidden="1" x14ac:dyDescent="0.25">
      <c r="A78" s="34">
        <v>54</v>
      </c>
      <c r="B78" s="35">
        <f t="shared" si="0"/>
        <v>52095.23650511507</v>
      </c>
      <c r="C78" s="36">
        <f t="shared" si="1"/>
        <v>68258.9576848992</v>
      </c>
      <c r="D78" s="36">
        <f t="shared" si="2"/>
        <v>120354.19419001427</v>
      </c>
      <c r="E78" s="36">
        <f t="shared" si="7"/>
        <v>5897.5739439752906</v>
      </c>
      <c r="F78" s="36">
        <f t="shared" si="3"/>
        <v>29829</v>
      </c>
      <c r="G78" s="36">
        <f t="shared" si="4"/>
        <v>156080.76813398956</v>
      </c>
      <c r="H78" s="36">
        <f>IF(I78&lt;=0,0,G78)</f>
        <v>156080.76813398956</v>
      </c>
      <c r="I78" s="36">
        <f t="shared" si="5"/>
        <v>3208171.0111902622</v>
      </c>
      <c r="J78" s="32"/>
      <c r="L78" s="37">
        <f t="shared" si="9"/>
        <v>156080.76813398956</v>
      </c>
      <c r="M78" s="18"/>
    </row>
    <row r="79" spans="1:14" hidden="1" x14ac:dyDescent="0.25">
      <c r="A79" s="34">
        <v>55</v>
      </c>
      <c r="B79" s="35">
        <f t="shared" si="0"/>
        <v>51009.919077925173</v>
      </c>
      <c r="C79" s="36">
        <f t="shared" si="1"/>
        <v>66836.8960664638</v>
      </c>
      <c r="D79" s="36">
        <f t="shared" si="2"/>
        <v>117846.81514438897</v>
      </c>
      <c r="E79" s="36">
        <f t="shared" si="7"/>
        <v>5774.707820142472</v>
      </c>
      <c r="F79" s="36">
        <f t="shared" si="3"/>
        <v>29829</v>
      </c>
      <c r="G79" s="36">
        <f t="shared" si="4"/>
        <v>153450.52296453144</v>
      </c>
      <c r="H79" s="36">
        <f>IF(I79&lt;=0,0,G79)</f>
        <v>153450.52296453144</v>
      </c>
      <c r="I79" s="36">
        <f t="shared" si="5"/>
        <v>3141334.1151237981</v>
      </c>
      <c r="J79" s="32"/>
      <c r="L79" s="37">
        <f t="shared" si="9"/>
        <v>153450.52296453144</v>
      </c>
      <c r="M79" s="18"/>
    </row>
    <row r="80" spans="1:14" hidden="1" x14ac:dyDescent="0.25">
      <c r="A80" s="34">
        <v>56</v>
      </c>
      <c r="B80" s="35">
        <f t="shared" si="0"/>
        <v>49947.212430468397</v>
      </c>
      <c r="C80" s="36">
        <f t="shared" si="1"/>
        <v>65444.460731745792</v>
      </c>
      <c r="D80" s="36">
        <f t="shared" si="2"/>
        <v>115391.6731622142</v>
      </c>
      <c r="E80" s="36">
        <f t="shared" si="7"/>
        <v>5654.4014072228365</v>
      </c>
      <c r="F80" s="36">
        <f t="shared" si="3"/>
        <v>29829</v>
      </c>
      <c r="G80" s="36">
        <f t="shared" si="4"/>
        <v>150875.07456943701</v>
      </c>
      <c r="H80" s="36">
        <f t="shared" si="6"/>
        <v>150875.07456943701</v>
      </c>
      <c r="I80" s="36">
        <f t="shared" si="5"/>
        <v>3075889.6543920524</v>
      </c>
      <c r="J80" s="32"/>
      <c r="L80" s="37">
        <f t="shared" si="9"/>
        <v>150875.07456943701</v>
      </c>
      <c r="M80" s="18"/>
    </row>
    <row r="81" spans="1:13" hidden="1" x14ac:dyDescent="0.25">
      <c r="A81" s="34">
        <v>57</v>
      </c>
      <c r="B81" s="35">
        <f t="shared" si="0"/>
        <v>48906.645504833636</v>
      </c>
      <c r="C81" s="36">
        <f t="shared" si="1"/>
        <v>64081.034466501093</v>
      </c>
      <c r="D81" s="36">
        <f t="shared" si="2"/>
        <v>112987.67997133473</v>
      </c>
      <c r="E81" s="36">
        <f t="shared" si="7"/>
        <v>5536.6013779056948</v>
      </c>
      <c r="F81" s="36">
        <f t="shared" si="3"/>
        <v>29829</v>
      </c>
      <c r="G81" s="36">
        <f t="shared" si="4"/>
        <v>148353.28134924042</v>
      </c>
      <c r="H81" s="36">
        <f t="shared" si="6"/>
        <v>148353.28134924042</v>
      </c>
      <c r="I81" s="36">
        <f t="shared" si="5"/>
        <v>3011808.6199255511</v>
      </c>
      <c r="J81" s="32"/>
      <c r="L81" s="37">
        <f t="shared" si="9"/>
        <v>148353.28134924042</v>
      </c>
      <c r="M81" s="18"/>
    </row>
    <row r="82" spans="1:13" hidden="1" x14ac:dyDescent="0.25">
      <c r="A82" s="34">
        <v>58</v>
      </c>
      <c r="B82" s="35">
        <f t="shared" si="0"/>
        <v>47887.757056816263</v>
      </c>
      <c r="C82" s="36">
        <f t="shared" si="1"/>
        <v>62746.012915115651</v>
      </c>
      <c r="D82" s="36">
        <f t="shared" si="2"/>
        <v>110633.76997193191</v>
      </c>
      <c r="E82" s="36">
        <f t="shared" si="7"/>
        <v>5421.2555158659925</v>
      </c>
      <c r="F82" s="36">
        <f t="shared" si="3"/>
        <v>29829</v>
      </c>
      <c r="G82" s="36">
        <f t="shared" si="4"/>
        <v>145884.02548779792</v>
      </c>
      <c r="H82" s="36">
        <f t="shared" si="6"/>
        <v>145884.02548779792</v>
      </c>
      <c r="I82" s="36">
        <f t="shared" si="5"/>
        <v>2949062.6070104353</v>
      </c>
      <c r="J82" s="32"/>
      <c r="L82" s="37">
        <f t="shared" si="9"/>
        <v>145884.02548779792</v>
      </c>
      <c r="M82" s="18"/>
    </row>
    <row r="83" spans="1:13" hidden="1" x14ac:dyDescent="0.25">
      <c r="A83" s="34">
        <v>59</v>
      </c>
      <c r="B83" s="35">
        <f t="shared" si="0"/>
        <v>46890.095451465924</v>
      </c>
      <c r="C83" s="36">
        <f t="shared" si="1"/>
        <v>61438.804312717402</v>
      </c>
      <c r="D83" s="36">
        <f t="shared" si="2"/>
        <v>108328.89976418333</v>
      </c>
      <c r="E83" s="36">
        <f t="shared" si="7"/>
        <v>5308.3126926187833</v>
      </c>
      <c r="F83" s="36">
        <f t="shared" si="3"/>
        <v>29829</v>
      </c>
      <c r="G83" s="36">
        <f t="shared" si="4"/>
        <v>143466.21245680211</v>
      </c>
      <c r="H83" s="36">
        <f>IF(I83&lt;=0,0,G83)</f>
        <v>143466.21245680211</v>
      </c>
      <c r="I83" s="36">
        <f t="shared" si="5"/>
        <v>2887623.8026977181</v>
      </c>
      <c r="J83" s="32"/>
      <c r="L83" s="37">
        <f t="shared" si="9"/>
        <v>143466.21245680211</v>
      </c>
      <c r="M83" s="18"/>
    </row>
    <row r="84" spans="1:13" hidden="1" x14ac:dyDescent="0.25">
      <c r="A84" s="34">
        <v>60</v>
      </c>
      <c r="B84" s="35">
        <f t="shared" si="0"/>
        <v>45913.218462893725</v>
      </c>
      <c r="C84" s="36">
        <f t="shared" si="1"/>
        <v>60158.829222869128</v>
      </c>
      <c r="D84" s="36">
        <f t="shared" si="2"/>
        <v>106072.04768576285</v>
      </c>
      <c r="E84" s="36">
        <f t="shared" si="7"/>
        <v>5197.7228448558926</v>
      </c>
      <c r="F84" s="36">
        <f t="shared" si="3"/>
        <v>29829</v>
      </c>
      <c r="G84" s="36">
        <f t="shared" si="4"/>
        <v>141098.77053061873</v>
      </c>
      <c r="H84" s="36">
        <f t="shared" si="6"/>
        <v>141098.77053061873</v>
      </c>
      <c r="I84" s="36">
        <f t="shared" si="5"/>
        <v>2827464.973474849</v>
      </c>
      <c r="J84" s="32"/>
      <c r="L84" s="37">
        <f t="shared" si="9"/>
        <v>141098.77053061873</v>
      </c>
      <c r="M84" s="18"/>
    </row>
    <row r="85" spans="1:13" hidden="1" x14ac:dyDescent="0.25">
      <c r="A85" s="34">
        <v>61</v>
      </c>
      <c r="B85" s="35">
        <f t="shared" si="0"/>
        <v>44956.6930782501</v>
      </c>
      <c r="C85" s="36">
        <f t="shared" si="1"/>
        <v>58905.520280726021</v>
      </c>
      <c r="D85" s="36">
        <f t="shared" si="2"/>
        <v>103862.21335897612</v>
      </c>
      <c r="E85" s="36">
        <f t="shared" si="7"/>
        <v>5089.4369522547286</v>
      </c>
      <c r="F85" s="36">
        <f t="shared" si="3"/>
        <v>29829</v>
      </c>
      <c r="G85" s="36">
        <f t="shared" si="4"/>
        <v>138780.65031123086</v>
      </c>
      <c r="H85" s="36">
        <f t="shared" si="6"/>
        <v>138780.65031123086</v>
      </c>
      <c r="I85" s="36">
        <f t="shared" si="5"/>
        <v>2768559.4531941228</v>
      </c>
      <c r="J85" s="32"/>
      <c r="L85" s="37">
        <f t="shared" si="9"/>
        <v>138780.65031123086</v>
      </c>
      <c r="M85" s="18"/>
    </row>
    <row r="86" spans="1:13" hidden="1" x14ac:dyDescent="0.25">
      <c r="A86" s="34">
        <v>62</v>
      </c>
      <c r="B86" s="35">
        <f t="shared" si="0"/>
        <v>44020.095305786555</v>
      </c>
      <c r="C86" s="36">
        <f t="shared" si="1"/>
        <v>57678.321941544222</v>
      </c>
      <c r="D86" s="36">
        <f t="shared" si="2"/>
        <v>101698.41724733077</v>
      </c>
      <c r="E86" s="36">
        <f t="shared" si="7"/>
        <v>4983.4070157494216</v>
      </c>
      <c r="F86" s="36">
        <f t="shared" si="3"/>
        <v>29829</v>
      </c>
      <c r="G86" s="36">
        <f t="shared" si="4"/>
        <v>136510.8242630802</v>
      </c>
      <c r="H86" s="36">
        <f t="shared" si="6"/>
        <v>136510.8242630802</v>
      </c>
      <c r="I86" s="36">
        <f t="shared" si="5"/>
        <v>2710881.1312525785</v>
      </c>
      <c r="J86" s="32"/>
      <c r="L86" s="37">
        <f t="shared" si="9"/>
        <v>136510.8242630802</v>
      </c>
      <c r="M86" s="18"/>
    </row>
    <row r="87" spans="1:13" hidden="1" x14ac:dyDescent="0.25">
      <c r="A87" s="34">
        <v>63</v>
      </c>
      <c r="B87" s="35">
        <f t="shared" si="0"/>
        <v>43103.009986915997</v>
      </c>
      <c r="C87" s="36">
        <f t="shared" si="1"/>
        <v>56476.690234428715</v>
      </c>
      <c r="D87" s="36">
        <f t="shared" si="2"/>
        <v>99579.700221344712</v>
      </c>
      <c r="E87" s="36">
        <f t="shared" si="7"/>
        <v>4879.5860362546418</v>
      </c>
      <c r="F87" s="36">
        <f t="shared" si="3"/>
        <v>29829</v>
      </c>
      <c r="G87" s="36">
        <f t="shared" si="4"/>
        <v>134288.28625759936</v>
      </c>
      <c r="H87" s="36">
        <f t="shared" si="6"/>
        <v>134288.28625759936</v>
      </c>
      <c r="I87" s="36">
        <f t="shared" si="5"/>
        <v>2654404.4410181497</v>
      </c>
      <c r="J87" s="32"/>
      <c r="L87" s="37">
        <f t="shared" si="9"/>
        <v>134288.28625759936</v>
      </c>
      <c r="M87" s="18"/>
    </row>
    <row r="88" spans="1:13" hidden="1" x14ac:dyDescent="0.25">
      <c r="A88" s="34">
        <v>64</v>
      </c>
      <c r="B88" s="35">
        <f t="shared" si="0"/>
        <v>42205.030612188581</v>
      </c>
      <c r="C88" s="36">
        <f t="shared" si="1"/>
        <v>55300.092521211453</v>
      </c>
      <c r="D88" s="36">
        <f t="shared" si="2"/>
        <v>97505.123133400033</v>
      </c>
      <c r="E88" s="36">
        <f t="shared" si="7"/>
        <v>4777.927993832669</v>
      </c>
      <c r="F88" s="36">
        <f t="shared" si="3"/>
        <v>29829</v>
      </c>
      <c r="G88" s="36">
        <f t="shared" si="4"/>
        <v>132112.0511272327</v>
      </c>
      <c r="H88" s="36">
        <f t="shared" si="6"/>
        <v>132112.0511272327</v>
      </c>
      <c r="I88" s="36">
        <f t="shared" si="5"/>
        <v>2599104.3484969381</v>
      </c>
      <c r="J88" s="32"/>
      <c r="L88" s="37">
        <f t="shared" si="9"/>
        <v>132112.0511272327</v>
      </c>
      <c r="M88" s="18"/>
    </row>
    <row r="89" spans="1:13" hidden="1" x14ac:dyDescent="0.25">
      <c r="A89" s="34">
        <v>65</v>
      </c>
      <c r="B89" s="35">
        <f t="shared" si="0"/>
        <v>41325.75914110132</v>
      </c>
      <c r="C89" s="36">
        <f t="shared" si="1"/>
        <v>54148.007260352875</v>
      </c>
      <c r="D89" s="36">
        <f t="shared" si="2"/>
        <v>95473.766401454195</v>
      </c>
      <c r="E89" s="36">
        <f t="shared" si="7"/>
        <v>4678.3878272944885</v>
      </c>
      <c r="F89" s="36">
        <f t="shared" si="3"/>
        <v>29829</v>
      </c>
      <c r="G89" s="36">
        <f t="shared" si="4"/>
        <v>129981.15422874868</v>
      </c>
      <c r="H89" s="36">
        <f t="shared" si="6"/>
        <v>129981.15422874868</v>
      </c>
      <c r="I89" s="36">
        <f t="shared" si="5"/>
        <v>2544956.3412365853</v>
      </c>
      <c r="J89" s="32"/>
      <c r="L89" s="37">
        <f t="shared" si="9"/>
        <v>129981.15422874868</v>
      </c>
      <c r="M89" s="18"/>
    </row>
    <row r="90" spans="1:13" hidden="1" x14ac:dyDescent="0.25">
      <c r="A90" s="34">
        <v>66</v>
      </c>
      <c r="B90" s="35">
        <f t="shared" ref="B90:B153" si="10">(I89*$E$5)</f>
        <v>40464.805825661708</v>
      </c>
      <c r="C90" s="36">
        <f t="shared" ref="C90:C153" si="11">+I89/$E$4</f>
        <v>53019.923775762196</v>
      </c>
      <c r="D90" s="36">
        <f t="shared" ref="D90:D153" si="12">+C90+B90</f>
        <v>93484.729601423896</v>
      </c>
      <c r="E90" s="36">
        <f t="shared" ref="E90:E153" si="13">+I89/1000000*$A$10</f>
        <v>4580.9214142258534</v>
      </c>
      <c r="F90" s="36">
        <f t="shared" ref="F90:F153" si="14">IF(C90&gt;0,$E$12,0)</f>
        <v>29829</v>
      </c>
      <c r="G90" s="36">
        <f t="shared" ref="G90:G153" si="15">IF(D90+E90+F90&lt;$I$13,$I$13,D90+E90+F90)</f>
        <v>127894.65101564975</v>
      </c>
      <c r="H90" s="36">
        <f t="shared" si="6"/>
        <v>127894.65101564975</v>
      </c>
      <c r="I90" s="36">
        <f t="shared" ref="I90:I153" si="16">IF(I89-C90-(G90-(D90+E90+F90))&gt;=0,I89-C90-(G90-(D90+E90+F90)),0)</f>
        <v>2491936.417460823</v>
      </c>
      <c r="J90" s="32"/>
      <c r="L90" s="37">
        <f t="shared" si="9"/>
        <v>127894.65101564975</v>
      </c>
      <c r="M90" s="18"/>
    </row>
    <row r="91" spans="1:13" hidden="1" x14ac:dyDescent="0.25">
      <c r="A91" s="34">
        <v>67</v>
      </c>
      <c r="B91" s="35">
        <f t="shared" si="10"/>
        <v>39621.789037627088</v>
      </c>
      <c r="C91" s="36">
        <f t="shared" si="11"/>
        <v>51915.342030433814</v>
      </c>
      <c r="D91" s="36">
        <f t="shared" si="12"/>
        <v>91537.131068060902</v>
      </c>
      <c r="E91" s="36">
        <f t="shared" si="13"/>
        <v>4485.4855514294813</v>
      </c>
      <c r="F91" s="36">
        <f t="shared" si="14"/>
        <v>29829</v>
      </c>
      <c r="G91" s="36">
        <f t="shared" si="15"/>
        <v>125851.61661949038</v>
      </c>
      <c r="H91" s="36">
        <f t="shared" ref="H91:H154" si="17">IF(I91&lt;=0,0,G91)</f>
        <v>125851.61661949038</v>
      </c>
      <c r="I91" s="36">
        <f t="shared" si="16"/>
        <v>2440021.075430389</v>
      </c>
      <c r="J91" s="32"/>
      <c r="L91" s="37">
        <f t="shared" si="9"/>
        <v>125851.61661949038</v>
      </c>
      <c r="M91" s="18"/>
    </row>
    <row r="92" spans="1:13" hidden="1" x14ac:dyDescent="0.25">
      <c r="A92" s="34">
        <v>68</v>
      </c>
      <c r="B92" s="35">
        <f t="shared" si="10"/>
        <v>38796.335099343189</v>
      </c>
      <c r="C92" s="36">
        <f t="shared" si="11"/>
        <v>50833.772404799769</v>
      </c>
      <c r="D92" s="36">
        <f t="shared" si="12"/>
        <v>89630.107504142958</v>
      </c>
      <c r="E92" s="36">
        <f t="shared" si="13"/>
        <v>4392.0379357746997</v>
      </c>
      <c r="F92" s="36">
        <f t="shared" si="14"/>
        <v>29829</v>
      </c>
      <c r="G92" s="36">
        <f t="shared" si="15"/>
        <v>123851.14543991766</v>
      </c>
      <c r="H92" s="36">
        <f t="shared" si="17"/>
        <v>123851.14543991766</v>
      </c>
      <c r="I92" s="36">
        <f t="shared" si="16"/>
        <v>2389187.3030255893</v>
      </c>
      <c r="J92" s="32"/>
      <c r="L92" s="37">
        <f t="shared" si="9"/>
        <v>123851.14543991766</v>
      </c>
      <c r="M92" s="18"/>
    </row>
    <row r="93" spans="1:13" hidden="1" x14ac:dyDescent="0.25">
      <c r="A93" s="34">
        <v>69</v>
      </c>
      <c r="B93" s="35">
        <f t="shared" si="10"/>
        <v>37988.078118106874</v>
      </c>
      <c r="C93" s="36">
        <f t="shared" si="11"/>
        <v>49774.735479699775</v>
      </c>
      <c r="D93" s="36">
        <f t="shared" si="12"/>
        <v>87762.813597806642</v>
      </c>
      <c r="E93" s="36">
        <f t="shared" si="13"/>
        <v>4300.537145446061</v>
      </c>
      <c r="F93" s="36">
        <f t="shared" si="14"/>
        <v>29829</v>
      </c>
      <c r="G93" s="36">
        <f t="shared" si="15"/>
        <v>121892.3507432527</v>
      </c>
      <c r="H93" s="36">
        <f t="shared" si="17"/>
        <v>121892.3507432527</v>
      </c>
      <c r="I93" s="36">
        <f t="shared" si="16"/>
        <v>2339412.5675458894</v>
      </c>
      <c r="J93" s="32"/>
      <c r="L93" s="37">
        <f t="shared" si="9"/>
        <v>121892.3507432527</v>
      </c>
      <c r="M93" s="18"/>
    </row>
    <row r="94" spans="1:13" hidden="1" x14ac:dyDescent="0.25">
      <c r="A94" s="34">
        <v>70</v>
      </c>
      <c r="B94" s="35">
        <f t="shared" si="10"/>
        <v>37196.659823979644</v>
      </c>
      <c r="C94" s="36">
        <f t="shared" si="11"/>
        <v>48737.761823872694</v>
      </c>
      <c r="D94" s="36">
        <f t="shared" si="12"/>
        <v>85934.421647852345</v>
      </c>
      <c r="E94" s="36">
        <f t="shared" si="13"/>
        <v>4210.9426215826006</v>
      </c>
      <c r="F94" s="36">
        <f t="shared" si="14"/>
        <v>29829</v>
      </c>
      <c r="G94" s="36">
        <f t="shared" si="15"/>
        <v>119974.36426943494</v>
      </c>
      <c r="H94" s="36">
        <f t="shared" si="17"/>
        <v>119974.36426943494</v>
      </c>
      <c r="I94" s="36">
        <f t="shared" si="16"/>
        <v>2290674.8057220168</v>
      </c>
      <c r="J94" s="32"/>
      <c r="L94" s="37">
        <f t="shared" si="9"/>
        <v>119974.36426943494</v>
      </c>
      <c r="M94" s="18"/>
    </row>
    <row r="95" spans="1:13" hidden="1" x14ac:dyDescent="0.25">
      <c r="A95" s="34">
        <v>71</v>
      </c>
      <c r="B95" s="35">
        <f t="shared" si="10"/>
        <v>36421.729410980071</v>
      </c>
      <c r="C95" s="36">
        <f t="shared" si="11"/>
        <v>47722.391785875348</v>
      </c>
      <c r="D95" s="36">
        <f t="shared" si="12"/>
        <v>84144.121196855413</v>
      </c>
      <c r="E95" s="36">
        <f t="shared" si="13"/>
        <v>4123.2146502996302</v>
      </c>
      <c r="F95" s="36">
        <f t="shared" si="14"/>
        <v>29829</v>
      </c>
      <c r="G95" s="36">
        <f t="shared" si="15"/>
        <v>118096.33584715505</v>
      </c>
      <c r="H95" s="36">
        <f t="shared" si="17"/>
        <v>118096.33584715505</v>
      </c>
      <c r="I95" s="36">
        <f t="shared" si="16"/>
        <v>2242952.4139361414</v>
      </c>
      <c r="J95" s="32"/>
      <c r="L95" s="37">
        <f t="shared" si="9"/>
        <v>118096.33584715505</v>
      </c>
      <c r="M95" s="18"/>
    </row>
    <row r="96" spans="1:13" hidden="1" x14ac:dyDescent="0.25">
      <c r="A96" s="34">
        <v>72</v>
      </c>
      <c r="B96" s="35">
        <f t="shared" si="10"/>
        <v>35662.94338158465</v>
      </c>
      <c r="C96" s="36">
        <f t="shared" si="11"/>
        <v>46728.175290336279</v>
      </c>
      <c r="D96" s="36">
        <f t="shared" si="12"/>
        <v>82391.118671920936</v>
      </c>
      <c r="E96" s="36">
        <f t="shared" si="13"/>
        <v>4037.3143450850544</v>
      </c>
      <c r="F96" s="36">
        <f t="shared" si="14"/>
        <v>29829</v>
      </c>
      <c r="G96" s="36">
        <f t="shared" si="15"/>
        <v>116257.43301700598</v>
      </c>
      <c r="H96" s="36">
        <f t="shared" si="17"/>
        <v>116257.43301700598</v>
      </c>
      <c r="I96" s="36">
        <f t="shared" si="16"/>
        <v>2196224.238645805</v>
      </c>
      <c r="J96" s="32"/>
      <c r="L96" s="37">
        <f t="shared" si="9"/>
        <v>116257.43301700598</v>
      </c>
      <c r="M96" s="18"/>
    </row>
    <row r="97" spans="1:13" hidden="1" x14ac:dyDescent="0.25">
      <c r="A97" s="34">
        <v>73</v>
      </c>
      <c r="B97" s="35">
        <f t="shared" si="10"/>
        <v>34919.965394468301</v>
      </c>
      <c r="C97" s="36">
        <f t="shared" si="11"/>
        <v>45754.671638454274</v>
      </c>
      <c r="D97" s="36">
        <f t="shared" si="12"/>
        <v>80674.637032922576</v>
      </c>
      <c r="E97" s="36">
        <f t="shared" si="13"/>
        <v>3953.2036295624489</v>
      </c>
      <c r="F97" s="36">
        <f t="shared" si="14"/>
        <v>29829</v>
      </c>
      <c r="G97" s="36">
        <f t="shared" si="15"/>
        <v>114456.84066248502</v>
      </c>
      <c r="H97" s="36">
        <f t="shared" si="17"/>
        <v>114456.84066248502</v>
      </c>
      <c r="I97" s="36">
        <f t="shared" si="16"/>
        <v>2150469.5670073507</v>
      </c>
      <c r="J97" s="32"/>
      <c r="L97" s="37">
        <f t="shared" si="9"/>
        <v>114456.84066248502</v>
      </c>
      <c r="M97" s="18"/>
    </row>
    <row r="98" spans="1:13" hidden="1" x14ac:dyDescent="0.25">
      <c r="A98" s="34">
        <v>74</v>
      </c>
      <c r="B98" s="35">
        <f t="shared" si="10"/>
        <v>34192.466115416879</v>
      </c>
      <c r="C98" s="36">
        <f t="shared" si="11"/>
        <v>44801.449312653138</v>
      </c>
      <c r="D98" s="36">
        <f t="shared" si="12"/>
        <v>78993.915428070017</v>
      </c>
      <c r="E98" s="36">
        <f t="shared" si="13"/>
        <v>3870.845220613231</v>
      </c>
      <c r="F98" s="36">
        <f t="shared" si="14"/>
        <v>29829</v>
      </c>
      <c r="G98" s="36">
        <f t="shared" si="15"/>
        <v>112693.76064868325</v>
      </c>
      <c r="H98" s="36">
        <f t="shared" si="17"/>
        <v>112693.76064868325</v>
      </c>
      <c r="I98" s="36">
        <f t="shared" si="16"/>
        <v>2105668.1176946978</v>
      </c>
      <c r="J98" s="32"/>
      <c r="L98" s="37">
        <f t="shared" si="9"/>
        <v>112693.76064868325</v>
      </c>
      <c r="M98" s="18"/>
    </row>
    <row r="99" spans="1:13" hidden="1" x14ac:dyDescent="0.25">
      <c r="A99" s="34">
        <v>75</v>
      </c>
      <c r="B99" s="35">
        <f t="shared" si="10"/>
        <v>33480.123071345697</v>
      </c>
      <c r="C99" s="36">
        <f t="shared" si="11"/>
        <v>43868.085785306204</v>
      </c>
      <c r="D99" s="36">
        <f t="shared" si="12"/>
        <v>77348.208856651909</v>
      </c>
      <c r="E99" s="36">
        <f t="shared" si="13"/>
        <v>3790.2026118504559</v>
      </c>
      <c r="F99" s="36">
        <f t="shared" si="14"/>
        <v>29829</v>
      </c>
      <c r="G99" s="36">
        <f t="shared" si="15"/>
        <v>110967.41146850237</v>
      </c>
      <c r="H99" s="36">
        <f t="shared" si="17"/>
        <v>110967.41146850237</v>
      </c>
      <c r="I99" s="36">
        <f t="shared" si="16"/>
        <v>2061800.0319093915</v>
      </c>
      <c r="J99" s="32"/>
      <c r="L99" s="37">
        <f t="shared" si="9"/>
        <v>110967.41146850237</v>
      </c>
      <c r="M99" s="18"/>
    </row>
    <row r="100" spans="1:13" hidden="1" x14ac:dyDescent="0.25">
      <c r="A100" s="34">
        <v>76</v>
      </c>
      <c r="B100" s="35">
        <f t="shared" si="10"/>
        <v>32782.62050735933</v>
      </c>
      <c r="C100" s="36">
        <f t="shared" si="11"/>
        <v>42954.167331445657</v>
      </c>
      <c r="D100" s="36">
        <f t="shared" si="12"/>
        <v>75736.787838804987</v>
      </c>
      <c r="E100" s="36">
        <f t="shared" si="13"/>
        <v>3711.2400574369044</v>
      </c>
      <c r="F100" s="36">
        <f t="shared" si="14"/>
        <v>29829</v>
      </c>
      <c r="G100" s="36">
        <f t="shared" si="15"/>
        <v>109277.0278962419</v>
      </c>
      <c r="H100" s="36">
        <f t="shared" si="17"/>
        <v>109277.0278962419</v>
      </c>
      <c r="I100" s="36">
        <f t="shared" si="16"/>
        <v>2018845.8645779458</v>
      </c>
      <c r="J100" s="32"/>
      <c r="L100" s="37">
        <f t="shared" si="9"/>
        <v>109277.0278962419</v>
      </c>
      <c r="M100" s="18"/>
    </row>
    <row r="101" spans="1:13" hidden="1" x14ac:dyDescent="0.25">
      <c r="A101" s="34">
        <v>77</v>
      </c>
      <c r="B101" s="35">
        <f t="shared" si="10"/>
        <v>32099.64924678934</v>
      </c>
      <c r="C101" s="36">
        <f t="shared" si="11"/>
        <v>42059.288845373871</v>
      </c>
      <c r="D101" s="36">
        <f t="shared" si="12"/>
        <v>74158.938092163211</v>
      </c>
      <c r="E101" s="36">
        <f t="shared" si="13"/>
        <v>3633.9225562403026</v>
      </c>
      <c r="F101" s="36">
        <f t="shared" si="14"/>
        <v>29829</v>
      </c>
      <c r="G101" s="36">
        <f t="shared" si="15"/>
        <v>107621.86064840351</v>
      </c>
      <c r="H101" s="36">
        <f t="shared" si="17"/>
        <v>107621.86064840351</v>
      </c>
      <c r="I101" s="36">
        <f t="shared" si="16"/>
        <v>1976786.575732572</v>
      </c>
      <c r="J101" s="32"/>
      <c r="L101" s="37">
        <f t="shared" si="9"/>
        <v>107621.86064840351</v>
      </c>
      <c r="M101" s="18"/>
    </row>
    <row r="102" spans="1:13" hidden="1" x14ac:dyDescent="0.25">
      <c r="A102" s="34">
        <v>78</v>
      </c>
      <c r="B102" s="35">
        <f t="shared" si="10"/>
        <v>31430.906554147896</v>
      </c>
      <c r="C102" s="36">
        <f t="shared" si="11"/>
        <v>41183.053661095248</v>
      </c>
      <c r="D102" s="36">
        <f t="shared" si="12"/>
        <v>72613.960215243147</v>
      </c>
      <c r="E102" s="36">
        <f t="shared" si="13"/>
        <v>3558.2158363186295</v>
      </c>
      <c r="F102" s="36">
        <f t="shared" si="14"/>
        <v>29829</v>
      </c>
      <c r="G102" s="36">
        <f t="shared" si="15"/>
        <v>106001.17605156178</v>
      </c>
      <c r="H102" s="36">
        <f t="shared" si="17"/>
        <v>106001.17605156178</v>
      </c>
      <c r="I102" s="36">
        <f t="shared" si="16"/>
        <v>1935603.5220714768</v>
      </c>
      <c r="J102" s="32"/>
      <c r="L102" s="37">
        <f t="shared" si="9"/>
        <v>106001.17605156178</v>
      </c>
      <c r="M102" s="18"/>
    </row>
    <row r="103" spans="1:13" hidden="1" x14ac:dyDescent="0.25">
      <c r="A103" s="34">
        <v>79</v>
      </c>
      <c r="B103" s="35">
        <f t="shared" si="10"/>
        <v>30776.096000936483</v>
      </c>
      <c r="C103" s="36">
        <f t="shared" si="11"/>
        <v>40325.073376489097</v>
      </c>
      <c r="D103" s="36">
        <f t="shared" si="12"/>
        <v>71101.169377425584</v>
      </c>
      <c r="E103" s="36">
        <f t="shared" si="13"/>
        <v>3484.0863397286585</v>
      </c>
      <c r="F103" s="36">
        <f t="shared" si="14"/>
        <v>29829</v>
      </c>
      <c r="G103" s="36">
        <f t="shared" si="15"/>
        <v>104414.25571715424</v>
      </c>
      <c r="H103" s="36">
        <f t="shared" si="17"/>
        <v>104414.25571715424</v>
      </c>
      <c r="I103" s="36">
        <f t="shared" si="16"/>
        <v>1895278.4486949877</v>
      </c>
      <c r="J103" s="32"/>
      <c r="L103" s="37">
        <f t="shared" si="9"/>
        <v>104414.25571715424</v>
      </c>
      <c r="M103" s="18"/>
    </row>
    <row r="104" spans="1:13" hidden="1" x14ac:dyDescent="0.25">
      <c r="A104" s="34">
        <v>80</v>
      </c>
      <c r="B104" s="35">
        <f t="shared" si="10"/>
        <v>30134.927334250307</v>
      </c>
      <c r="C104" s="36">
        <f t="shared" si="11"/>
        <v>39484.967681145579</v>
      </c>
      <c r="D104" s="36">
        <f t="shared" si="12"/>
        <v>69619.895015395887</v>
      </c>
      <c r="E104" s="36">
        <f t="shared" si="13"/>
        <v>3411.5012076509779</v>
      </c>
      <c r="F104" s="36">
        <f t="shared" si="14"/>
        <v>29829</v>
      </c>
      <c r="G104" s="36">
        <f t="shared" si="15"/>
        <v>102860.39622304686</v>
      </c>
      <c r="H104" s="36">
        <f t="shared" si="17"/>
        <v>102860.39622304686</v>
      </c>
      <c r="I104" s="36">
        <f t="shared" si="16"/>
        <v>1855793.4810138422</v>
      </c>
      <c r="J104" s="32"/>
      <c r="L104" s="37">
        <f t="shared" si="9"/>
        <v>102860.39622304686</v>
      </c>
      <c r="M104" s="18"/>
    </row>
    <row r="105" spans="1:13" hidden="1" x14ac:dyDescent="0.25">
      <c r="A105" s="34">
        <v>81</v>
      </c>
      <c r="B105" s="35">
        <f t="shared" si="10"/>
        <v>29507.116348120093</v>
      </c>
      <c r="C105" s="36">
        <f t="shared" si="11"/>
        <v>38662.364187788378</v>
      </c>
      <c r="D105" s="36">
        <f t="shared" si="12"/>
        <v>68169.480535908471</v>
      </c>
      <c r="E105" s="36">
        <f t="shared" si="13"/>
        <v>3340.4282658249158</v>
      </c>
      <c r="F105" s="36">
        <f t="shared" si="14"/>
        <v>29829</v>
      </c>
      <c r="G105" s="36">
        <f t="shared" si="15"/>
        <v>101338.90880173339</v>
      </c>
      <c r="H105" s="36">
        <f t="shared" si="17"/>
        <v>101338.90880173339</v>
      </c>
      <c r="I105" s="36">
        <f t="shared" si="16"/>
        <v>1817131.1168260537</v>
      </c>
      <c r="J105" s="32"/>
      <c r="L105" s="37">
        <f>H105</f>
        <v>101338.90880173339</v>
      </c>
      <c r="M105" s="18"/>
    </row>
    <row r="106" spans="1:13" hidden="1" x14ac:dyDescent="0.25">
      <c r="A106" s="34">
        <v>82</v>
      </c>
      <c r="B106" s="35">
        <f t="shared" si="10"/>
        <v>28892.384757534255</v>
      </c>
      <c r="C106" s="36">
        <f t="shared" si="11"/>
        <v>37856.89826720945</v>
      </c>
      <c r="D106" s="36">
        <f t="shared" si="12"/>
        <v>66749.283024743709</v>
      </c>
      <c r="E106" s="36">
        <f t="shared" si="13"/>
        <v>3270.8360102868969</v>
      </c>
      <c r="F106" s="36">
        <f t="shared" si="14"/>
        <v>29829</v>
      </c>
      <c r="G106" s="36">
        <f t="shared" si="15"/>
        <v>99849.119035030599</v>
      </c>
      <c r="H106" s="36">
        <f t="shared" si="17"/>
        <v>99849.119035030599</v>
      </c>
      <c r="I106" s="36">
        <f t="shared" si="16"/>
        <v>1779274.2185588442</v>
      </c>
      <c r="J106" s="32"/>
      <c r="L106" s="37">
        <f>H106</f>
        <v>99849.119035030599</v>
      </c>
      <c r="M106" s="18"/>
    </row>
    <row r="107" spans="1:13" hidden="1" x14ac:dyDescent="0.25">
      <c r="A107" s="34">
        <v>83</v>
      </c>
      <c r="B107" s="35">
        <f t="shared" si="10"/>
        <v>28290.460075085623</v>
      </c>
      <c r="C107" s="36">
        <f t="shared" si="11"/>
        <v>37068.212886642585</v>
      </c>
      <c r="D107" s="36">
        <f t="shared" si="12"/>
        <v>65358.672961728211</v>
      </c>
      <c r="E107" s="36">
        <f t="shared" si="13"/>
        <v>3202.6935934059193</v>
      </c>
      <c r="F107" s="36">
        <f t="shared" si="14"/>
        <v>29829</v>
      </c>
      <c r="G107" s="36">
        <f t="shared" si="15"/>
        <v>98390.366555134126</v>
      </c>
      <c r="H107" s="36">
        <f t="shared" si="17"/>
        <v>98390.366555134126</v>
      </c>
      <c r="I107" s="36">
        <f t="shared" si="16"/>
        <v>1742206.0056722015</v>
      </c>
      <c r="J107" s="32"/>
      <c r="L107" s="37">
        <f t="shared" ref="L107:L170" si="18">H107</f>
        <v>98390.366555134126</v>
      </c>
      <c r="M107" s="18"/>
    </row>
    <row r="108" spans="1:13" hidden="1" x14ac:dyDescent="0.25">
      <c r="A108" s="34">
        <v>84</v>
      </c>
      <c r="B108" s="35">
        <f t="shared" si="10"/>
        <v>27701.075490188006</v>
      </c>
      <c r="C108" s="36">
        <f t="shared" si="11"/>
        <v>36295.958451504201</v>
      </c>
      <c r="D108" s="36">
        <f t="shared" si="12"/>
        <v>63997.033941692207</v>
      </c>
      <c r="E108" s="36">
        <f t="shared" si="13"/>
        <v>3135.9708102099626</v>
      </c>
      <c r="F108" s="36">
        <f t="shared" si="14"/>
        <v>29829</v>
      </c>
      <c r="G108" s="36">
        <f t="shared" si="15"/>
        <v>96962.004751902175</v>
      </c>
      <c r="H108" s="36">
        <f t="shared" si="17"/>
        <v>96962.004751902175</v>
      </c>
      <c r="I108" s="36">
        <f t="shared" si="16"/>
        <v>1705910.0472206974</v>
      </c>
      <c r="J108" s="32"/>
      <c r="L108" s="37">
        <f t="shared" si="18"/>
        <v>96962.004751902175</v>
      </c>
      <c r="M108" s="18"/>
    </row>
    <row r="109" spans="1:13" hidden="1" x14ac:dyDescent="0.25">
      <c r="A109" s="34">
        <v>85</v>
      </c>
      <c r="B109" s="35">
        <f t="shared" si="10"/>
        <v>27123.96975080909</v>
      </c>
      <c r="C109" s="36">
        <f t="shared" si="11"/>
        <v>35539.792650431198</v>
      </c>
      <c r="D109" s="36">
        <f t="shared" si="12"/>
        <v>62663.762401240288</v>
      </c>
      <c r="E109" s="36">
        <f t="shared" si="13"/>
        <v>3070.6380849972552</v>
      </c>
      <c r="F109" s="36">
        <f t="shared" si="14"/>
        <v>29829</v>
      </c>
      <c r="G109" s="36">
        <f t="shared" si="15"/>
        <v>95563.400486237544</v>
      </c>
      <c r="H109" s="36">
        <f t="shared" si="17"/>
        <v>95563.400486237544</v>
      </c>
      <c r="I109" s="36">
        <f t="shared" si="16"/>
        <v>1670370.2545702662</v>
      </c>
      <c r="J109" s="32"/>
      <c r="L109" s="37">
        <f t="shared" si="18"/>
        <v>95563.400486237544</v>
      </c>
      <c r="M109" s="18"/>
    </row>
    <row r="110" spans="1:13" hidden="1" x14ac:dyDescent="0.25">
      <c r="A110" s="34">
        <v>86</v>
      </c>
      <c r="B110" s="35">
        <f t="shared" si="10"/>
        <v>26558.887047667235</v>
      </c>
      <c r="C110" s="36">
        <f t="shared" si="11"/>
        <v>34799.380303547216</v>
      </c>
      <c r="D110" s="36">
        <f t="shared" si="12"/>
        <v>61358.267351214454</v>
      </c>
      <c r="E110" s="36">
        <f t="shared" si="13"/>
        <v>3006.6664582264793</v>
      </c>
      <c r="F110" s="36">
        <f t="shared" si="14"/>
        <v>29829</v>
      </c>
      <c r="G110" s="36">
        <f t="shared" si="15"/>
        <v>94193.933809440932</v>
      </c>
      <c r="H110" s="36">
        <f t="shared" si="17"/>
        <v>94193.933809440932</v>
      </c>
      <c r="I110" s="36">
        <f t="shared" si="16"/>
        <v>1635570.874266719</v>
      </c>
      <c r="J110" s="32"/>
      <c r="L110" s="37">
        <f t="shared" si="18"/>
        <v>94193.933809440932</v>
      </c>
      <c r="M110" s="18"/>
    </row>
    <row r="111" spans="1:13" hidden="1" x14ac:dyDescent="0.25">
      <c r="A111" s="34">
        <v>87</v>
      </c>
      <c r="B111" s="35">
        <f t="shared" si="10"/>
        <v>26005.576900840832</v>
      </c>
      <c r="C111" s="36">
        <f t="shared" si="11"/>
        <v>34074.393213889976</v>
      </c>
      <c r="D111" s="36">
        <f t="shared" si="12"/>
        <v>60079.970114730808</v>
      </c>
      <c r="E111" s="36">
        <f t="shared" si="13"/>
        <v>2944.0275736800941</v>
      </c>
      <c r="F111" s="36">
        <f t="shared" si="14"/>
        <v>29829</v>
      </c>
      <c r="G111" s="36">
        <f t="shared" si="15"/>
        <v>92852.997688410906</v>
      </c>
      <c r="H111" s="36">
        <f t="shared" si="17"/>
        <v>92852.997688410906</v>
      </c>
      <c r="I111" s="36">
        <f t="shared" si="16"/>
        <v>1601496.481052829</v>
      </c>
      <c r="J111" s="32"/>
      <c r="L111" s="37">
        <f t="shared" si="18"/>
        <v>92852.997688410906</v>
      </c>
      <c r="M111" s="18"/>
    </row>
    <row r="112" spans="1:13" hidden="1" x14ac:dyDescent="0.25">
      <c r="A112" s="34">
        <v>88</v>
      </c>
      <c r="B112" s="35">
        <f t="shared" si="10"/>
        <v>25463.794048739983</v>
      </c>
      <c r="C112" s="36">
        <f t="shared" si="11"/>
        <v>33364.510021933937</v>
      </c>
      <c r="D112" s="36">
        <f t="shared" si="12"/>
        <v>58828.304070673919</v>
      </c>
      <c r="E112" s="36">
        <f t="shared" si="13"/>
        <v>2882.6936658950922</v>
      </c>
      <c r="F112" s="36">
        <f t="shared" si="14"/>
        <v>29829</v>
      </c>
      <c r="G112" s="36">
        <f t="shared" si="15"/>
        <v>91539.997736569014</v>
      </c>
      <c r="H112" s="36">
        <f t="shared" si="17"/>
        <v>91539.997736569014</v>
      </c>
      <c r="I112" s="36">
        <f t="shared" si="16"/>
        <v>1568131.9710308951</v>
      </c>
      <c r="J112" s="32"/>
      <c r="L112" s="37">
        <f t="shared" si="18"/>
        <v>91539.997736569014</v>
      </c>
      <c r="M112" s="18"/>
    </row>
    <row r="113" spans="1:13" hidden="1" x14ac:dyDescent="0.25">
      <c r="A113" s="34">
        <v>89</v>
      </c>
      <c r="B113" s="35">
        <f t="shared" si="10"/>
        <v>24933.298339391233</v>
      </c>
      <c r="C113" s="36">
        <f t="shared" si="11"/>
        <v>32669.41606314365</v>
      </c>
      <c r="D113" s="36">
        <f t="shared" si="12"/>
        <v>57602.714402534883</v>
      </c>
      <c r="E113" s="36">
        <f t="shared" si="13"/>
        <v>2822.6375478556115</v>
      </c>
      <c r="F113" s="36">
        <f t="shared" si="14"/>
        <v>29829</v>
      </c>
      <c r="G113" s="36">
        <f t="shared" si="15"/>
        <v>90254.351950390497</v>
      </c>
      <c r="H113" s="36">
        <f t="shared" si="17"/>
        <v>90254.351950390497</v>
      </c>
      <c r="I113" s="36">
        <f t="shared" si="16"/>
        <v>1535462.5549677515</v>
      </c>
      <c r="J113" s="32"/>
      <c r="L113" s="37">
        <f t="shared" si="18"/>
        <v>90254.351950390497</v>
      </c>
      <c r="M113" s="18"/>
    </row>
    <row r="114" spans="1:13" hidden="1" x14ac:dyDescent="0.25">
      <c r="A114" s="34">
        <v>90</v>
      </c>
      <c r="B114" s="35">
        <f t="shared" si="10"/>
        <v>24413.854623987248</v>
      </c>
      <c r="C114" s="36">
        <f t="shared" si="11"/>
        <v>31988.803228494824</v>
      </c>
      <c r="D114" s="36">
        <f t="shared" si="12"/>
        <v>56402.657852482072</v>
      </c>
      <c r="E114" s="36">
        <f t="shared" si="13"/>
        <v>2763.8325989419527</v>
      </c>
      <c r="F114" s="36">
        <f t="shared" si="14"/>
        <v>29829</v>
      </c>
      <c r="G114" s="36">
        <f t="shared" si="15"/>
        <v>88995.490451424033</v>
      </c>
      <c r="H114" s="36">
        <f t="shared" si="17"/>
        <v>88995.490451424033</v>
      </c>
      <c r="I114" s="36">
        <f t="shared" si="16"/>
        <v>1503473.7517392568</v>
      </c>
      <c r="J114" s="32"/>
      <c r="L114" s="37">
        <f t="shared" si="18"/>
        <v>88995.490451424033</v>
      </c>
      <c r="M114" s="18"/>
    </row>
    <row r="115" spans="1:13" hidden="1" x14ac:dyDescent="0.25">
      <c r="A115" s="34">
        <v>91</v>
      </c>
      <c r="B115" s="35">
        <f t="shared" si="10"/>
        <v>23905.232652654184</v>
      </c>
      <c r="C115" s="36">
        <f t="shared" si="11"/>
        <v>31322.369827901184</v>
      </c>
      <c r="D115" s="36">
        <f t="shared" si="12"/>
        <v>55227.602480555368</v>
      </c>
      <c r="E115" s="36">
        <f t="shared" si="13"/>
        <v>2706.2527531306619</v>
      </c>
      <c r="F115" s="36">
        <f t="shared" si="14"/>
        <v>29829</v>
      </c>
      <c r="G115" s="36">
        <f t="shared" si="15"/>
        <v>87762.85523368603</v>
      </c>
      <c r="H115" s="36">
        <f t="shared" si="17"/>
        <v>87762.85523368603</v>
      </c>
      <c r="I115" s="36">
        <f t="shared" si="16"/>
        <v>1472151.3819113555</v>
      </c>
      <c r="J115" s="32"/>
      <c r="L115" s="37">
        <f t="shared" si="18"/>
        <v>87762.85523368603</v>
      </c>
      <c r="M115" s="18"/>
    </row>
    <row r="116" spans="1:13" hidden="1" x14ac:dyDescent="0.25">
      <c r="A116" s="34">
        <v>92</v>
      </c>
      <c r="B116" s="35">
        <f t="shared" si="10"/>
        <v>23407.206972390555</v>
      </c>
      <c r="C116" s="36">
        <f t="shared" si="11"/>
        <v>30669.820456486574</v>
      </c>
      <c r="D116" s="36">
        <f t="shared" si="12"/>
        <v>54077.027428877132</v>
      </c>
      <c r="E116" s="36">
        <f t="shared" si="13"/>
        <v>2649.8724874404402</v>
      </c>
      <c r="F116" s="36">
        <f t="shared" si="14"/>
        <v>29829</v>
      </c>
      <c r="G116" s="36">
        <f t="shared" si="15"/>
        <v>86555.899916317576</v>
      </c>
      <c r="H116" s="36">
        <f t="shared" si="17"/>
        <v>86555.899916317576</v>
      </c>
      <c r="I116" s="36">
        <f t="shared" si="16"/>
        <v>1441481.5614548689</v>
      </c>
      <c r="J116" s="32"/>
      <c r="L116" s="37">
        <f t="shared" si="18"/>
        <v>86555.899916317576</v>
      </c>
      <c r="M116" s="18"/>
    </row>
    <row r="117" spans="1:13" hidden="1" x14ac:dyDescent="0.25">
      <c r="A117" s="34">
        <v>93</v>
      </c>
      <c r="B117" s="35">
        <f t="shared" si="10"/>
        <v>22919.556827132415</v>
      </c>
      <c r="C117" s="36">
        <f t="shared" si="11"/>
        <v>30030.865863643103</v>
      </c>
      <c r="D117" s="36">
        <f t="shared" si="12"/>
        <v>52950.422690775522</v>
      </c>
      <c r="E117" s="36">
        <f t="shared" si="13"/>
        <v>2594.666810618764</v>
      </c>
      <c r="F117" s="36">
        <f t="shared" si="14"/>
        <v>29829</v>
      </c>
      <c r="G117" s="36">
        <f t="shared" si="15"/>
        <v>85374.089501394279</v>
      </c>
      <c r="H117" s="36">
        <f t="shared" si="17"/>
        <v>85374.089501394279</v>
      </c>
      <c r="I117" s="36">
        <f t="shared" si="16"/>
        <v>1411450.6955912258</v>
      </c>
      <c r="J117" s="32"/>
      <c r="L117" s="37">
        <f t="shared" si="18"/>
        <v>85374.089501394279</v>
      </c>
      <c r="M117" s="18"/>
    </row>
    <row r="118" spans="1:13" hidden="1" x14ac:dyDescent="0.25">
      <c r="A118" s="34">
        <v>94</v>
      </c>
      <c r="B118" s="35">
        <f t="shared" si="10"/>
        <v>22442.066059900491</v>
      </c>
      <c r="C118" s="36">
        <f t="shared" si="11"/>
        <v>29405.222824817203</v>
      </c>
      <c r="D118" s="36">
        <f t="shared" si="12"/>
        <v>51847.288884717695</v>
      </c>
      <c r="E118" s="36">
        <f t="shared" si="13"/>
        <v>2540.6112520642064</v>
      </c>
      <c r="F118" s="36">
        <f t="shared" si="14"/>
        <v>29829</v>
      </c>
      <c r="G118" s="36">
        <f t="shared" si="15"/>
        <v>84216.9001367819</v>
      </c>
      <c r="H118" s="36">
        <f t="shared" si="17"/>
        <v>84216.9001367819</v>
      </c>
      <c r="I118" s="36">
        <f t="shared" si="16"/>
        <v>1382045.4727664085</v>
      </c>
      <c r="J118" s="32"/>
      <c r="L118" s="37">
        <f t="shared" si="18"/>
        <v>84216.9001367819</v>
      </c>
      <c r="M118" s="18"/>
    </row>
    <row r="119" spans="1:13" hidden="1" x14ac:dyDescent="0.25">
      <c r="A119" s="34">
        <v>95</v>
      </c>
      <c r="B119" s="35">
        <f t="shared" si="10"/>
        <v>21974.523016985895</v>
      </c>
      <c r="C119" s="36">
        <f t="shared" si="11"/>
        <v>28792.614015966843</v>
      </c>
      <c r="D119" s="36">
        <f t="shared" si="12"/>
        <v>50767.137032952742</v>
      </c>
      <c r="E119" s="36">
        <f t="shared" si="13"/>
        <v>2487.6818509795353</v>
      </c>
      <c r="F119" s="36">
        <f t="shared" si="14"/>
        <v>29829</v>
      </c>
      <c r="G119" s="36">
        <f t="shared" si="15"/>
        <v>83083.818883932283</v>
      </c>
      <c r="H119" s="36">
        <f t="shared" si="17"/>
        <v>83083.818883932283</v>
      </c>
      <c r="I119" s="36">
        <f t="shared" si="16"/>
        <v>1353252.8587504416</v>
      </c>
      <c r="J119" s="32"/>
      <c r="L119" s="37">
        <f t="shared" si="18"/>
        <v>83083.818883932283</v>
      </c>
      <c r="M119" s="18"/>
    </row>
    <row r="120" spans="1:13" hidden="1" x14ac:dyDescent="0.25">
      <c r="A120" s="34">
        <v>96</v>
      </c>
      <c r="B120" s="35">
        <f t="shared" si="10"/>
        <v>21516.720454132021</v>
      </c>
      <c r="C120" s="36">
        <f t="shared" si="11"/>
        <v>28192.767890634201</v>
      </c>
      <c r="D120" s="36">
        <f t="shared" si="12"/>
        <v>49709.488344766221</v>
      </c>
      <c r="E120" s="36">
        <f t="shared" si="13"/>
        <v>2435.8551457507947</v>
      </c>
      <c r="F120" s="36">
        <f t="shared" si="14"/>
        <v>29829</v>
      </c>
      <c r="G120" s="36">
        <f t="shared" si="15"/>
        <v>81974.343490517014</v>
      </c>
      <c r="H120" s="36">
        <f t="shared" si="17"/>
        <v>81974.343490517014</v>
      </c>
      <c r="I120" s="36">
        <f t="shared" si="16"/>
        <v>1325060.0908598073</v>
      </c>
      <c r="J120" s="32"/>
      <c r="L120" s="37">
        <f t="shared" si="18"/>
        <v>81974.343490517014</v>
      </c>
      <c r="M120" s="18"/>
    </row>
    <row r="121" spans="1:13" hidden="1" x14ac:dyDescent="0.25">
      <c r="A121" s="34">
        <v>97</v>
      </c>
      <c r="B121" s="35">
        <f t="shared" si="10"/>
        <v>21068.455444670937</v>
      </c>
      <c r="C121" s="36">
        <f t="shared" si="11"/>
        <v>27605.418559579321</v>
      </c>
      <c r="D121" s="36">
        <f t="shared" si="12"/>
        <v>48673.874004250261</v>
      </c>
      <c r="E121" s="36">
        <f t="shared" si="13"/>
        <v>2385.108163547653</v>
      </c>
      <c r="F121" s="36">
        <f t="shared" si="14"/>
        <v>29829</v>
      </c>
      <c r="G121" s="36">
        <f t="shared" si="15"/>
        <v>80887.98216779792</v>
      </c>
      <c r="H121" s="36">
        <f t="shared" si="17"/>
        <v>80887.98216779792</v>
      </c>
      <c r="I121" s="36">
        <f t="shared" si="16"/>
        <v>1297454.6723002279</v>
      </c>
      <c r="J121" s="32"/>
      <c r="L121" s="37">
        <f t="shared" si="18"/>
        <v>80887.98216779792</v>
      </c>
      <c r="M121" s="18"/>
    </row>
    <row r="122" spans="1:13" hidden="1" x14ac:dyDescent="0.25">
      <c r="A122" s="34">
        <v>98</v>
      </c>
      <c r="B122" s="35">
        <f t="shared" si="10"/>
        <v>20629.529289573624</v>
      </c>
      <c r="C122" s="36">
        <f t="shared" si="11"/>
        <v>27030.305672921415</v>
      </c>
      <c r="D122" s="36">
        <f t="shared" si="12"/>
        <v>47659.834962495035</v>
      </c>
      <c r="E122" s="36">
        <f t="shared" si="13"/>
        <v>2335.4184101404103</v>
      </c>
      <c r="F122" s="36">
        <f t="shared" si="14"/>
        <v>29829</v>
      </c>
      <c r="G122" s="36">
        <f t="shared" si="15"/>
        <v>79824.253372635445</v>
      </c>
      <c r="H122" s="36">
        <f t="shared" si="17"/>
        <v>79824.253372635445</v>
      </c>
      <c r="I122" s="36">
        <f t="shared" si="16"/>
        <v>1270424.3666273064</v>
      </c>
      <c r="J122" s="32"/>
      <c r="L122" s="37">
        <f t="shared" si="18"/>
        <v>79824.253372635445</v>
      </c>
      <c r="M122" s="18"/>
    </row>
    <row r="123" spans="1:13" hidden="1" x14ac:dyDescent="0.25">
      <c r="A123" s="34">
        <v>99</v>
      </c>
      <c r="B123" s="35">
        <f t="shared" si="10"/>
        <v>20199.747429374172</v>
      </c>
      <c r="C123" s="36">
        <f t="shared" si="11"/>
        <v>26467.174304735552</v>
      </c>
      <c r="D123" s="36">
        <f t="shared" si="12"/>
        <v>46666.921734109725</v>
      </c>
      <c r="E123" s="36">
        <f t="shared" si="13"/>
        <v>2286.7638599291517</v>
      </c>
      <c r="F123" s="36">
        <f t="shared" si="14"/>
        <v>29829</v>
      </c>
      <c r="G123" s="36">
        <f t="shared" si="15"/>
        <v>78782.685594038878</v>
      </c>
      <c r="H123" s="36">
        <f t="shared" si="17"/>
        <v>78782.685594038878</v>
      </c>
      <c r="I123" s="36">
        <f t="shared" si="16"/>
        <v>1243957.1923225708</v>
      </c>
      <c r="J123" s="32"/>
      <c r="L123" s="37">
        <f t="shared" si="18"/>
        <v>78782.685594038878</v>
      </c>
      <c r="M123" s="18"/>
    </row>
    <row r="124" spans="1:13" hidden="1" x14ac:dyDescent="0.25">
      <c r="A124" s="34">
        <v>100</v>
      </c>
      <c r="B124" s="35">
        <f t="shared" si="10"/>
        <v>19778.919357928877</v>
      </c>
      <c r="C124" s="36">
        <f t="shared" si="11"/>
        <v>25915.77484005356</v>
      </c>
      <c r="D124" s="36">
        <f t="shared" si="12"/>
        <v>45694.694197982433</v>
      </c>
      <c r="E124" s="36">
        <f t="shared" si="13"/>
        <v>2239.1229461806274</v>
      </c>
      <c r="F124" s="36">
        <f t="shared" si="14"/>
        <v>29829</v>
      </c>
      <c r="G124" s="36">
        <f t="shared" si="15"/>
        <v>77762.817144163069</v>
      </c>
      <c r="H124" s="36">
        <f t="shared" si="17"/>
        <v>77762.817144163069</v>
      </c>
      <c r="I124" s="36">
        <f t="shared" si="16"/>
        <v>1218041.4174825172</v>
      </c>
      <c r="J124" s="32"/>
      <c r="L124" s="37">
        <f t="shared" si="18"/>
        <v>77762.817144163069</v>
      </c>
      <c r="M124" s="18"/>
    </row>
    <row r="125" spans="1:13" hidden="1" x14ac:dyDescent="0.25">
      <c r="A125" s="34">
        <v>101</v>
      </c>
      <c r="B125" s="35">
        <f t="shared" si="10"/>
        <v>19366.858537972024</v>
      </c>
      <c r="C125" s="36">
        <f t="shared" si="11"/>
        <v>25375.862864219107</v>
      </c>
      <c r="D125" s="36">
        <f t="shared" si="12"/>
        <v>44742.721402191135</v>
      </c>
      <c r="E125" s="36">
        <f t="shared" si="13"/>
        <v>2192.474551468531</v>
      </c>
      <c r="F125" s="36">
        <f t="shared" si="14"/>
        <v>29829</v>
      </c>
      <c r="G125" s="36">
        <f t="shared" si="15"/>
        <v>76764.19595365967</v>
      </c>
      <c r="H125" s="36">
        <f t="shared" si="17"/>
        <v>76764.19595365967</v>
      </c>
      <c r="I125" s="36">
        <f t="shared" si="16"/>
        <v>1192665.5546182981</v>
      </c>
      <c r="J125" s="32"/>
      <c r="L125" s="37">
        <f t="shared" si="18"/>
        <v>76764.19595365967</v>
      </c>
      <c r="M125" s="18"/>
    </row>
    <row r="126" spans="1:13" hidden="1" x14ac:dyDescent="0.25">
      <c r="A126" s="34">
        <v>102</v>
      </c>
      <c r="B126" s="35">
        <f t="shared" si="10"/>
        <v>18963.38231843094</v>
      </c>
      <c r="C126" s="36">
        <f t="shared" si="11"/>
        <v>24847.199054547877</v>
      </c>
      <c r="D126" s="36">
        <f t="shared" si="12"/>
        <v>43810.581372978821</v>
      </c>
      <c r="E126" s="36">
        <f t="shared" si="13"/>
        <v>2146.7979983129367</v>
      </c>
      <c r="F126" s="36">
        <f t="shared" si="14"/>
        <v>29829</v>
      </c>
      <c r="G126" s="36">
        <f t="shared" si="15"/>
        <v>75786.379371291754</v>
      </c>
      <c r="H126" s="36">
        <f t="shared" si="17"/>
        <v>75786.379371291754</v>
      </c>
      <c r="I126" s="36">
        <f t="shared" si="16"/>
        <v>1167818.3555637503</v>
      </c>
      <c r="J126" s="32"/>
      <c r="L126" s="37">
        <f t="shared" si="18"/>
        <v>75786.379371291754</v>
      </c>
      <c r="M126" s="18"/>
    </row>
    <row r="127" spans="1:13" hidden="1" x14ac:dyDescent="0.25">
      <c r="A127" s="34">
        <v>103</v>
      </c>
      <c r="B127" s="35">
        <f t="shared" si="10"/>
        <v>18568.311853463631</v>
      </c>
      <c r="C127" s="36">
        <f t="shared" si="11"/>
        <v>24329.549074244798</v>
      </c>
      <c r="D127" s="36">
        <f t="shared" si="12"/>
        <v>42897.860927708432</v>
      </c>
      <c r="E127" s="36">
        <f t="shared" si="13"/>
        <v>2102.0730400147504</v>
      </c>
      <c r="F127" s="36">
        <f t="shared" si="14"/>
        <v>29829</v>
      </c>
      <c r="G127" s="36">
        <f t="shared" si="15"/>
        <v>74828.933967723191</v>
      </c>
      <c r="H127" s="36">
        <f t="shared" si="17"/>
        <v>74828.933967723191</v>
      </c>
      <c r="I127" s="36">
        <f t="shared" si="16"/>
        <v>1143488.8064895056</v>
      </c>
      <c r="J127" s="32"/>
      <c r="L127" s="37">
        <f t="shared" si="18"/>
        <v>74828.933967723191</v>
      </c>
      <c r="M127" s="18"/>
    </row>
    <row r="128" spans="1:13" hidden="1" x14ac:dyDescent="0.25">
      <c r="A128" s="34">
        <v>104</v>
      </c>
      <c r="B128" s="35">
        <f t="shared" si="10"/>
        <v>18181.472023183138</v>
      </c>
      <c r="C128" s="36">
        <f t="shared" si="11"/>
        <v>23822.683468531366</v>
      </c>
      <c r="D128" s="36">
        <f t="shared" si="12"/>
        <v>42004.155491714504</v>
      </c>
      <c r="E128" s="36">
        <f t="shared" si="13"/>
        <v>2058.2798516811104</v>
      </c>
      <c r="F128" s="36">
        <f t="shared" si="14"/>
        <v>29829</v>
      </c>
      <c r="G128" s="36">
        <f t="shared" si="15"/>
        <v>73891.435343395613</v>
      </c>
      <c r="H128" s="36">
        <f t="shared" si="17"/>
        <v>73891.435343395613</v>
      </c>
      <c r="I128" s="36">
        <f t="shared" si="16"/>
        <v>1119666.1230209742</v>
      </c>
      <c r="J128" s="32"/>
      <c r="L128" s="37">
        <f t="shared" si="18"/>
        <v>73891.435343395613</v>
      </c>
      <c r="M128" s="18"/>
    </row>
    <row r="129" spans="1:13" hidden="1" x14ac:dyDescent="0.25">
      <c r="A129" s="34">
        <v>105</v>
      </c>
      <c r="B129" s="35">
        <f t="shared" si="10"/>
        <v>17802.691356033491</v>
      </c>
      <c r="C129" s="36">
        <f t="shared" si="11"/>
        <v>23326.377562936963</v>
      </c>
      <c r="D129" s="36">
        <f t="shared" si="12"/>
        <v>41129.068918970457</v>
      </c>
      <c r="E129" s="36">
        <f t="shared" si="13"/>
        <v>2015.3990214377534</v>
      </c>
      <c r="F129" s="36">
        <f t="shared" si="14"/>
        <v>29829</v>
      </c>
      <c r="G129" s="36">
        <f t="shared" si="15"/>
        <v>72973.467940408213</v>
      </c>
      <c r="H129" s="36">
        <f t="shared" si="17"/>
        <v>72973.467940408213</v>
      </c>
      <c r="I129" s="36">
        <f t="shared" si="16"/>
        <v>1096339.7454580374</v>
      </c>
      <c r="J129" s="32"/>
      <c r="L129" s="37">
        <f t="shared" si="18"/>
        <v>72973.467940408213</v>
      </c>
      <c r="M129" s="18"/>
    </row>
    <row r="130" spans="1:13" hidden="1" x14ac:dyDescent="0.25">
      <c r="A130" s="34">
        <v>106</v>
      </c>
      <c r="B130" s="35">
        <f t="shared" si="10"/>
        <v>17431.801952782796</v>
      </c>
      <c r="C130" s="36">
        <f t="shared" si="11"/>
        <v>22840.41136370911</v>
      </c>
      <c r="D130" s="36">
        <f t="shared" si="12"/>
        <v>40272.213316491907</v>
      </c>
      <c r="E130" s="36">
        <f t="shared" si="13"/>
        <v>1973.4115418244671</v>
      </c>
      <c r="F130" s="36">
        <f t="shared" si="14"/>
        <v>29829</v>
      </c>
      <c r="G130" s="36">
        <f t="shared" si="15"/>
        <v>72074.624858316383</v>
      </c>
      <c r="H130" s="36">
        <f t="shared" si="17"/>
        <v>72074.624858316383</v>
      </c>
      <c r="I130" s="36">
        <f t="shared" si="16"/>
        <v>1073499.3340943283</v>
      </c>
      <c r="J130" s="32"/>
      <c r="L130" s="37">
        <f t="shared" si="18"/>
        <v>72074.624858316383</v>
      </c>
      <c r="M130" s="18"/>
    </row>
    <row r="131" spans="1:13" hidden="1" x14ac:dyDescent="0.25">
      <c r="A131" s="34">
        <v>107</v>
      </c>
      <c r="B131" s="35">
        <f t="shared" si="10"/>
        <v>17068.639412099823</v>
      </c>
      <c r="C131" s="36">
        <f t="shared" si="11"/>
        <v>22364.569460298506</v>
      </c>
      <c r="D131" s="36">
        <f t="shared" si="12"/>
        <v>39433.208872398332</v>
      </c>
      <c r="E131" s="36">
        <f t="shared" si="13"/>
        <v>1932.2988013697911</v>
      </c>
      <c r="F131" s="36">
        <f t="shared" si="14"/>
        <v>29829</v>
      </c>
      <c r="G131" s="36">
        <f t="shared" si="15"/>
        <v>71194.507673768123</v>
      </c>
      <c r="H131" s="36">
        <f t="shared" si="17"/>
        <v>71194.507673768123</v>
      </c>
      <c r="I131" s="36">
        <f t="shared" si="16"/>
        <v>1051134.7646340299</v>
      </c>
      <c r="J131" s="32"/>
      <c r="L131" s="37">
        <f t="shared" si="18"/>
        <v>71194.507673768123</v>
      </c>
      <c r="M131" s="18"/>
    </row>
    <row r="132" spans="1:13" hidden="1" x14ac:dyDescent="0.25">
      <c r="A132" s="34">
        <v>108</v>
      </c>
      <c r="B132" s="35">
        <f t="shared" si="10"/>
        <v>16713.042757681076</v>
      </c>
      <c r="C132" s="36">
        <f t="shared" si="11"/>
        <v>21898.640929875623</v>
      </c>
      <c r="D132" s="36">
        <f t="shared" si="12"/>
        <v>38611.683687556695</v>
      </c>
      <c r="E132" s="36">
        <f t="shared" si="13"/>
        <v>1892.0425763412538</v>
      </c>
      <c r="F132" s="36">
        <f t="shared" si="14"/>
        <v>29829</v>
      </c>
      <c r="G132" s="36">
        <f t="shared" si="15"/>
        <v>70332.726263897959</v>
      </c>
      <c r="H132" s="36">
        <f t="shared" si="17"/>
        <v>70332.726263897959</v>
      </c>
      <c r="I132" s="36">
        <f t="shared" si="16"/>
        <v>1029236.1237041543</v>
      </c>
      <c r="J132" s="32"/>
      <c r="L132" s="37">
        <f t="shared" si="18"/>
        <v>70332.726263897959</v>
      </c>
      <c r="M132" s="18"/>
    </row>
    <row r="133" spans="1:13" hidden="1" x14ac:dyDescent="0.25">
      <c r="A133" s="34">
        <v>109</v>
      </c>
      <c r="B133" s="35">
        <f t="shared" si="10"/>
        <v>16364.854366896054</v>
      </c>
      <c r="C133" s="36">
        <f t="shared" si="11"/>
        <v>21442.419243836546</v>
      </c>
      <c r="D133" s="36">
        <f t="shared" si="12"/>
        <v>37807.273610732598</v>
      </c>
      <c r="E133" s="36">
        <f t="shared" si="13"/>
        <v>1852.6250226674777</v>
      </c>
      <c r="F133" s="36">
        <f t="shared" si="14"/>
        <v>29829</v>
      </c>
      <c r="G133" s="36">
        <f t="shared" si="15"/>
        <v>69488.898633400066</v>
      </c>
      <c r="H133" s="36">
        <f t="shared" si="17"/>
        <v>69488.898633400066</v>
      </c>
      <c r="I133" s="36">
        <f t="shared" si="16"/>
        <v>1007793.7044603177</v>
      </c>
      <c r="J133" s="32"/>
      <c r="L133" s="37">
        <f t="shared" si="18"/>
        <v>69488.898633400066</v>
      </c>
      <c r="M133" s="18"/>
    </row>
    <row r="134" spans="1:13" hidden="1" x14ac:dyDescent="0.25">
      <c r="A134" s="34">
        <v>110</v>
      </c>
      <c r="B134" s="35">
        <f t="shared" si="10"/>
        <v>16023.919900919052</v>
      </c>
      <c r="C134" s="36">
        <f t="shared" si="11"/>
        <v>20995.702176256618</v>
      </c>
      <c r="D134" s="36">
        <f t="shared" si="12"/>
        <v>37019.622077175671</v>
      </c>
      <c r="E134" s="36">
        <f t="shared" si="13"/>
        <v>1814.0286680285719</v>
      </c>
      <c r="F134" s="36">
        <f t="shared" si="14"/>
        <v>29829</v>
      </c>
      <c r="G134" s="36">
        <f t="shared" si="15"/>
        <v>68662.650745204242</v>
      </c>
      <c r="H134" s="36">
        <f t="shared" si="17"/>
        <v>68662.650745204242</v>
      </c>
      <c r="I134" s="36">
        <f t="shared" si="16"/>
        <v>986798.00228406116</v>
      </c>
      <c r="J134" s="32"/>
      <c r="L134" s="37">
        <f t="shared" si="18"/>
        <v>68662.650745204242</v>
      </c>
      <c r="M134" s="18"/>
    </row>
    <row r="135" spans="1:13" hidden="1" x14ac:dyDescent="0.25">
      <c r="A135" s="34">
        <v>111</v>
      </c>
      <c r="B135" s="35">
        <f t="shared" si="10"/>
        <v>15690.088236316573</v>
      </c>
      <c r="C135" s="36">
        <f t="shared" si="11"/>
        <v>20558.291714251274</v>
      </c>
      <c r="D135" s="36">
        <f t="shared" si="12"/>
        <v>36248.379950567847</v>
      </c>
      <c r="E135" s="36">
        <f t="shared" si="13"/>
        <v>1776.2364041113101</v>
      </c>
      <c r="F135" s="36">
        <f t="shared" si="14"/>
        <v>29829</v>
      </c>
      <c r="G135" s="36">
        <f t="shared" si="15"/>
        <v>67853.616354679165</v>
      </c>
      <c r="H135" s="36">
        <f t="shared" si="17"/>
        <v>67853.616354679165</v>
      </c>
      <c r="I135" s="36">
        <f t="shared" si="16"/>
        <v>966239.71056980989</v>
      </c>
      <c r="J135" s="32"/>
      <c r="L135" s="37">
        <f t="shared" si="18"/>
        <v>67853.616354679165</v>
      </c>
      <c r="M135" s="18"/>
    </row>
    <row r="136" spans="1:13" hidden="1" x14ac:dyDescent="0.25">
      <c r="A136" s="34">
        <v>112</v>
      </c>
      <c r="B136" s="35">
        <f t="shared" si="10"/>
        <v>15363.211398059979</v>
      </c>
      <c r="C136" s="36">
        <f t="shared" si="11"/>
        <v>20129.993970204374</v>
      </c>
      <c r="D136" s="36">
        <f t="shared" si="12"/>
        <v>35493.205368264353</v>
      </c>
      <c r="E136" s="36">
        <f t="shared" si="13"/>
        <v>1739.2314790256578</v>
      </c>
      <c r="F136" s="36">
        <f t="shared" si="14"/>
        <v>29829</v>
      </c>
      <c r="G136" s="36">
        <f t="shared" si="15"/>
        <v>67061.43684729001</v>
      </c>
      <c r="H136" s="36">
        <f t="shared" si="17"/>
        <v>67061.43684729001</v>
      </c>
      <c r="I136" s="36">
        <f t="shared" si="16"/>
        <v>946109.71659960551</v>
      </c>
      <c r="J136" s="32"/>
      <c r="L136" s="37">
        <f t="shared" si="18"/>
        <v>67061.43684729001</v>
      </c>
      <c r="M136" s="18"/>
    </row>
    <row r="137" spans="1:13" hidden="1" x14ac:dyDescent="0.25">
      <c r="A137" s="34">
        <v>113</v>
      </c>
      <c r="B137" s="35">
        <f t="shared" si="10"/>
        <v>15043.144493933729</v>
      </c>
      <c r="C137" s="36">
        <f t="shared" si="11"/>
        <v>19710.619095825114</v>
      </c>
      <c r="D137" s="36">
        <f t="shared" si="12"/>
        <v>34753.763589758841</v>
      </c>
      <c r="E137" s="36">
        <f t="shared" si="13"/>
        <v>1702.99748987929</v>
      </c>
      <c r="F137" s="36">
        <f t="shared" si="14"/>
        <v>29829</v>
      </c>
      <c r="G137" s="36">
        <f t="shared" si="15"/>
        <v>66285.761079638134</v>
      </c>
      <c r="H137" s="36">
        <f t="shared" si="17"/>
        <v>66285.761079638134</v>
      </c>
      <c r="I137" s="36">
        <f t="shared" si="16"/>
        <v>926399.09750378039</v>
      </c>
      <c r="J137" s="32"/>
      <c r="L137" s="37">
        <f t="shared" si="18"/>
        <v>66285.761079638134</v>
      </c>
      <c r="M137" s="18"/>
    </row>
    <row r="138" spans="1:13" hidden="1" x14ac:dyDescent="0.25">
      <c r="A138" s="34">
        <v>114</v>
      </c>
      <c r="B138" s="35">
        <f t="shared" si="10"/>
        <v>14729.745650310109</v>
      </c>
      <c r="C138" s="36">
        <f t="shared" si="11"/>
        <v>19299.981197995425</v>
      </c>
      <c r="D138" s="36">
        <f t="shared" si="12"/>
        <v>34029.726848305538</v>
      </c>
      <c r="E138" s="36">
        <f t="shared" si="13"/>
        <v>1667.5183755068047</v>
      </c>
      <c r="F138" s="36">
        <f t="shared" si="14"/>
        <v>29829</v>
      </c>
      <c r="G138" s="36">
        <f t="shared" si="15"/>
        <v>65526.245223812344</v>
      </c>
      <c r="H138" s="36">
        <f t="shared" si="17"/>
        <v>65526.245223812344</v>
      </c>
      <c r="I138" s="36">
        <f t="shared" si="16"/>
        <v>907099.11630578502</v>
      </c>
      <c r="J138" s="32"/>
      <c r="L138" s="37">
        <f t="shared" si="18"/>
        <v>65526.245223812344</v>
      </c>
      <c r="M138" s="18"/>
    </row>
    <row r="139" spans="1:13" hidden="1" x14ac:dyDescent="0.25">
      <c r="A139" s="34">
        <v>115</v>
      </c>
      <c r="B139" s="35">
        <f t="shared" si="10"/>
        <v>14422.875949261983</v>
      </c>
      <c r="C139" s="36">
        <f t="shared" si="11"/>
        <v>18897.898256370521</v>
      </c>
      <c r="D139" s="36">
        <f t="shared" si="12"/>
        <v>33320.774205632508</v>
      </c>
      <c r="E139" s="36">
        <f t="shared" si="13"/>
        <v>1632.7784093504131</v>
      </c>
      <c r="F139" s="36">
        <f t="shared" si="14"/>
        <v>29829</v>
      </c>
      <c r="G139" s="36">
        <f t="shared" si="15"/>
        <v>64782.552614982924</v>
      </c>
      <c r="H139" s="36">
        <f t="shared" si="17"/>
        <v>64782.552614982924</v>
      </c>
      <c r="I139" s="36">
        <f t="shared" si="16"/>
        <v>888201.21804941446</v>
      </c>
      <c r="J139" s="32"/>
      <c r="L139" s="37">
        <f t="shared" si="18"/>
        <v>64782.552614982924</v>
      </c>
      <c r="M139" s="18"/>
    </row>
    <row r="140" spans="1:13" hidden="1" x14ac:dyDescent="0.25">
      <c r="A140" s="34">
        <v>116</v>
      </c>
      <c r="B140" s="35">
        <f t="shared" si="10"/>
        <v>14122.39936698569</v>
      </c>
      <c r="C140" s="36">
        <f t="shared" si="11"/>
        <v>18504.192042696133</v>
      </c>
      <c r="D140" s="36">
        <f t="shared" si="12"/>
        <v>32626.591409681823</v>
      </c>
      <c r="E140" s="36">
        <f t="shared" si="13"/>
        <v>1598.7621924889461</v>
      </c>
      <c r="F140" s="36">
        <f t="shared" si="14"/>
        <v>29829</v>
      </c>
      <c r="G140" s="36">
        <f t="shared" si="15"/>
        <v>64054.35360217077</v>
      </c>
      <c r="H140" s="36">
        <f t="shared" si="17"/>
        <v>64054.35360217077</v>
      </c>
      <c r="I140" s="36">
        <f t="shared" si="16"/>
        <v>869697.02600671828</v>
      </c>
      <c r="J140" s="32"/>
      <c r="L140" s="37">
        <f t="shared" si="18"/>
        <v>64054.35360217077</v>
      </c>
      <c r="M140" s="18"/>
    </row>
    <row r="141" spans="1:13" hidden="1" x14ac:dyDescent="0.25">
      <c r="A141" s="34">
        <v>117</v>
      </c>
      <c r="B141" s="35">
        <f t="shared" si="10"/>
        <v>13828.182713506822</v>
      </c>
      <c r="C141" s="36">
        <f t="shared" si="11"/>
        <v>18118.688041806632</v>
      </c>
      <c r="D141" s="36">
        <f t="shared" si="12"/>
        <v>31946.870755313452</v>
      </c>
      <c r="E141" s="36">
        <f t="shared" si="13"/>
        <v>1565.454646812093</v>
      </c>
      <c r="F141" s="36">
        <f t="shared" si="14"/>
        <v>29829</v>
      </c>
      <c r="G141" s="36">
        <f t="shared" si="15"/>
        <v>63341.325402125542</v>
      </c>
      <c r="H141" s="36">
        <f t="shared" si="17"/>
        <v>63341.325402125542</v>
      </c>
      <c r="I141" s="36">
        <f t="shared" si="16"/>
        <v>851578.3379649116</v>
      </c>
      <c r="J141" s="32"/>
      <c r="L141" s="37">
        <f t="shared" si="18"/>
        <v>63341.325402125542</v>
      </c>
      <c r="M141" s="18"/>
    </row>
    <row r="142" spans="1:13" hidden="1" x14ac:dyDescent="0.25">
      <c r="A142" s="34">
        <v>118</v>
      </c>
      <c r="B142" s="35">
        <f t="shared" si="10"/>
        <v>13540.095573642095</v>
      </c>
      <c r="C142" s="36">
        <f t="shared" si="11"/>
        <v>17741.215374268992</v>
      </c>
      <c r="D142" s="36">
        <f t="shared" si="12"/>
        <v>31281.310947911086</v>
      </c>
      <c r="E142" s="36">
        <f t="shared" si="13"/>
        <v>1532.8410083368408</v>
      </c>
      <c r="F142" s="36">
        <f t="shared" si="14"/>
        <v>29829</v>
      </c>
      <c r="G142" s="36">
        <f t="shared" si="15"/>
        <v>62643.15195624793</v>
      </c>
      <c r="H142" s="36">
        <f t="shared" si="17"/>
        <v>62643.15195624793</v>
      </c>
      <c r="I142" s="36">
        <f t="shared" si="16"/>
        <v>833837.12259064266</v>
      </c>
      <c r="J142" s="32"/>
      <c r="L142" s="37">
        <f t="shared" si="18"/>
        <v>62643.15195624793</v>
      </c>
      <c r="M142" s="18"/>
    </row>
    <row r="143" spans="1:13" hidden="1" x14ac:dyDescent="0.25">
      <c r="A143" s="34">
        <v>119</v>
      </c>
      <c r="B143" s="35">
        <f t="shared" si="10"/>
        <v>13258.010249191218</v>
      </c>
      <c r="C143" s="36">
        <f t="shared" si="11"/>
        <v>17371.606720638389</v>
      </c>
      <c r="D143" s="36">
        <f t="shared" si="12"/>
        <v>30629.616969829607</v>
      </c>
      <c r="E143" s="36">
        <f t="shared" si="13"/>
        <v>1500.9068206631569</v>
      </c>
      <c r="F143" s="36">
        <f t="shared" si="14"/>
        <v>29829</v>
      </c>
      <c r="G143" s="36">
        <f t="shared" si="15"/>
        <v>61959.523790492764</v>
      </c>
      <c r="H143" s="36">
        <f t="shared" si="17"/>
        <v>61959.523790492764</v>
      </c>
      <c r="I143" s="36">
        <f t="shared" si="16"/>
        <v>816465.51587000431</v>
      </c>
      <c r="J143" s="32"/>
      <c r="L143" s="37">
        <f t="shared" si="18"/>
        <v>61959.523790492764</v>
      </c>
      <c r="M143" s="18"/>
    </row>
    <row r="144" spans="1:13" hidden="1" x14ac:dyDescent="0.25">
      <c r="A144" s="34">
        <v>120</v>
      </c>
      <c r="B144" s="35">
        <f t="shared" si="10"/>
        <v>12981.801702333069</v>
      </c>
      <c r="C144" s="36">
        <f t="shared" si="11"/>
        <v>17009.698247291755</v>
      </c>
      <c r="D144" s="36">
        <f t="shared" si="12"/>
        <v>29991.499949624824</v>
      </c>
      <c r="E144" s="36">
        <f t="shared" si="13"/>
        <v>1469.6379285660078</v>
      </c>
      <c r="F144" s="36">
        <f t="shared" si="14"/>
        <v>29829</v>
      </c>
      <c r="G144" s="36">
        <f t="shared" si="15"/>
        <v>61290.137878190828</v>
      </c>
      <c r="H144" s="36">
        <f t="shared" si="17"/>
        <v>61290.137878190828</v>
      </c>
      <c r="I144" s="36">
        <f t="shared" si="16"/>
        <v>799455.81762271258</v>
      </c>
      <c r="J144" s="32"/>
      <c r="L144" s="37">
        <f t="shared" si="18"/>
        <v>61290.137878190828</v>
      </c>
      <c r="M144" s="18"/>
    </row>
    <row r="145" spans="1:13" hidden="1" x14ac:dyDescent="0.25">
      <c r="A145" s="34">
        <v>121</v>
      </c>
      <c r="B145" s="35">
        <f t="shared" si="10"/>
        <v>12711.347500201131</v>
      </c>
      <c r="C145" s="36">
        <f t="shared" si="11"/>
        <v>16655.329533806511</v>
      </c>
      <c r="D145" s="36">
        <f t="shared" si="12"/>
        <v>29366.67703400764</v>
      </c>
      <c r="E145" s="36">
        <f t="shared" si="13"/>
        <v>1439.0204717208826</v>
      </c>
      <c r="F145" s="36">
        <f t="shared" si="14"/>
        <v>29829</v>
      </c>
      <c r="G145" s="36">
        <f t="shared" si="15"/>
        <v>60634.697505728524</v>
      </c>
      <c r="H145" s="36">
        <f t="shared" si="17"/>
        <v>60634.697505728524</v>
      </c>
      <c r="I145" s="36">
        <f t="shared" si="16"/>
        <v>782800.48808890604</v>
      </c>
      <c r="J145" s="32"/>
      <c r="L145" s="37">
        <f t="shared" si="18"/>
        <v>60634.697505728524</v>
      </c>
      <c r="M145" s="18"/>
    </row>
    <row r="146" spans="1:13" hidden="1" x14ac:dyDescent="0.25">
      <c r="A146" s="34">
        <v>122</v>
      </c>
      <c r="B146" s="35">
        <f t="shared" si="10"/>
        <v>12446.527760613606</v>
      </c>
      <c r="C146" s="36">
        <f t="shared" si="11"/>
        <v>16308.343501852209</v>
      </c>
      <c r="D146" s="36">
        <f t="shared" si="12"/>
        <v>28754.871262465815</v>
      </c>
      <c r="E146" s="36">
        <f t="shared" si="13"/>
        <v>1409.0408785600307</v>
      </c>
      <c r="F146" s="36">
        <f t="shared" si="14"/>
        <v>29829</v>
      </c>
      <c r="G146" s="36">
        <f t="shared" si="15"/>
        <v>59992.912141025845</v>
      </c>
      <c r="H146" s="36">
        <f t="shared" si="17"/>
        <v>59992.912141025845</v>
      </c>
      <c r="I146" s="36">
        <f t="shared" si="16"/>
        <v>766492.1445870538</v>
      </c>
      <c r="J146" s="32"/>
      <c r="L146" s="37">
        <f t="shared" si="18"/>
        <v>59992.912141025845</v>
      </c>
      <c r="M146" s="18"/>
    </row>
    <row r="147" spans="1:13" hidden="1" x14ac:dyDescent="0.25">
      <c r="A147" s="34">
        <v>123</v>
      </c>
      <c r="B147" s="35">
        <f t="shared" si="10"/>
        <v>12187.225098934156</v>
      </c>
      <c r="C147" s="36">
        <f t="shared" si="11"/>
        <v>15968.586345563621</v>
      </c>
      <c r="D147" s="36">
        <f t="shared" si="12"/>
        <v>28155.811444497776</v>
      </c>
      <c r="E147" s="36">
        <f t="shared" si="13"/>
        <v>1379.685860256697</v>
      </c>
      <c r="F147" s="36">
        <f t="shared" si="14"/>
        <v>29829</v>
      </c>
      <c r="G147" s="36">
        <f t="shared" si="15"/>
        <v>59364.497304754477</v>
      </c>
      <c r="H147" s="36">
        <f t="shared" si="17"/>
        <v>59364.497304754477</v>
      </c>
      <c r="I147" s="36">
        <f t="shared" si="16"/>
        <v>750523.55824149016</v>
      </c>
      <c r="J147" s="32"/>
      <c r="L147" s="37">
        <f t="shared" si="18"/>
        <v>59364.497304754477</v>
      </c>
      <c r="M147" s="18"/>
    </row>
    <row r="148" spans="1:13" hidden="1" x14ac:dyDescent="0.25">
      <c r="A148" s="34">
        <v>124</v>
      </c>
      <c r="B148" s="35">
        <f t="shared" si="10"/>
        <v>11933.324576039695</v>
      </c>
      <c r="C148" s="36">
        <f t="shared" si="11"/>
        <v>15635.907463364378</v>
      </c>
      <c r="D148" s="36">
        <f t="shared" si="12"/>
        <v>27569.232039404073</v>
      </c>
      <c r="E148" s="36">
        <f t="shared" si="13"/>
        <v>1350.9424048346823</v>
      </c>
      <c r="F148" s="36">
        <f t="shared" si="14"/>
        <v>29829</v>
      </c>
      <c r="G148" s="36">
        <f t="shared" si="15"/>
        <v>58749.174444238757</v>
      </c>
      <c r="H148" s="36">
        <f t="shared" si="17"/>
        <v>58749.174444238757</v>
      </c>
      <c r="I148" s="36">
        <f t="shared" si="16"/>
        <v>734887.65077812574</v>
      </c>
      <c r="J148" s="32"/>
      <c r="L148" s="37">
        <f t="shared" si="18"/>
        <v>58749.174444238757</v>
      </c>
      <c r="M148" s="18"/>
    </row>
    <row r="149" spans="1:13" hidden="1" x14ac:dyDescent="0.25">
      <c r="A149" s="34">
        <v>125</v>
      </c>
      <c r="B149" s="35">
        <f t="shared" si="10"/>
        <v>11684.7136473722</v>
      </c>
      <c r="C149" s="36">
        <f t="shared" si="11"/>
        <v>15310.159391210953</v>
      </c>
      <c r="D149" s="36">
        <f t="shared" si="12"/>
        <v>26994.873038583151</v>
      </c>
      <c r="E149" s="36">
        <f t="shared" si="13"/>
        <v>1322.7977714006265</v>
      </c>
      <c r="F149" s="36">
        <f t="shared" si="14"/>
        <v>29829</v>
      </c>
      <c r="G149" s="36">
        <f t="shared" si="15"/>
        <v>58146.670809983778</v>
      </c>
      <c r="H149" s="36">
        <f t="shared" si="17"/>
        <v>58146.670809983778</v>
      </c>
      <c r="I149" s="36">
        <f t="shared" si="16"/>
        <v>719577.49138691474</v>
      </c>
      <c r="J149" s="32"/>
      <c r="L149" s="37">
        <f t="shared" si="18"/>
        <v>58146.670809983778</v>
      </c>
      <c r="M149" s="18"/>
    </row>
    <row r="150" spans="1:13" hidden="1" x14ac:dyDescent="0.25">
      <c r="A150" s="34">
        <v>126</v>
      </c>
      <c r="B150" s="35">
        <f t="shared" si="10"/>
        <v>11441.282113051944</v>
      </c>
      <c r="C150" s="36">
        <f t="shared" si="11"/>
        <v>14991.19773722739</v>
      </c>
      <c r="D150" s="36">
        <f t="shared" si="12"/>
        <v>26432.479850279335</v>
      </c>
      <c r="E150" s="36">
        <f t="shared" si="13"/>
        <v>1295.2394844964465</v>
      </c>
      <c r="F150" s="36">
        <f t="shared" si="14"/>
        <v>29829</v>
      </c>
      <c r="G150" s="36">
        <f t="shared" si="15"/>
        <v>57556.719334775786</v>
      </c>
      <c r="H150" s="36">
        <f t="shared" si="17"/>
        <v>57556.719334775786</v>
      </c>
      <c r="I150" s="36">
        <f t="shared" si="16"/>
        <v>704586.29364968732</v>
      </c>
      <c r="J150" s="32"/>
      <c r="L150" s="37">
        <f t="shared" si="18"/>
        <v>57556.719334775786</v>
      </c>
      <c r="M150" s="18"/>
    </row>
    <row r="151" spans="1:13" hidden="1" x14ac:dyDescent="0.25">
      <c r="A151" s="34">
        <v>127</v>
      </c>
      <c r="B151" s="35">
        <f t="shared" si="10"/>
        <v>11202.922069030028</v>
      </c>
      <c r="C151" s="36">
        <f t="shared" si="11"/>
        <v>14678.88111770182</v>
      </c>
      <c r="D151" s="36">
        <f t="shared" si="12"/>
        <v>25881.80318673185</v>
      </c>
      <c r="E151" s="36">
        <f t="shared" si="13"/>
        <v>1268.2553285694371</v>
      </c>
      <c r="F151" s="36">
        <f t="shared" si="14"/>
        <v>29829</v>
      </c>
      <c r="G151" s="36">
        <f t="shared" si="15"/>
        <v>56979.058515301287</v>
      </c>
      <c r="H151" s="36">
        <f t="shared" si="17"/>
        <v>56979.058515301287</v>
      </c>
      <c r="I151" s="36">
        <f t="shared" si="16"/>
        <v>689907.41253198555</v>
      </c>
      <c r="J151" s="32"/>
      <c r="L151" s="37">
        <f t="shared" si="18"/>
        <v>56979.058515301287</v>
      </c>
      <c r="M151" s="18"/>
    </row>
    <row r="152" spans="1:13" hidden="1" x14ac:dyDescent="0.25">
      <c r="A152" s="34">
        <v>128</v>
      </c>
      <c r="B152" s="35">
        <f t="shared" si="10"/>
        <v>10969.527859258571</v>
      </c>
      <c r="C152" s="36">
        <f t="shared" si="11"/>
        <v>14373.071094416366</v>
      </c>
      <c r="D152" s="36">
        <f t="shared" si="12"/>
        <v>25342.598953674937</v>
      </c>
      <c r="E152" s="36">
        <f t="shared" si="13"/>
        <v>1241.8333425575738</v>
      </c>
      <c r="F152" s="36">
        <f t="shared" si="14"/>
        <v>29829</v>
      </c>
      <c r="G152" s="36">
        <f t="shared" si="15"/>
        <v>56413.43229623251</v>
      </c>
      <c r="H152" s="36">
        <f t="shared" si="17"/>
        <v>56413.43229623251</v>
      </c>
      <c r="I152" s="36">
        <f t="shared" si="16"/>
        <v>675534.34143756924</v>
      </c>
      <c r="J152" s="32"/>
      <c r="L152" s="37">
        <f t="shared" si="18"/>
        <v>56413.43229623251</v>
      </c>
      <c r="M152" s="18"/>
    </row>
    <row r="153" spans="1:13" hidden="1" x14ac:dyDescent="0.25">
      <c r="A153" s="34">
        <v>129</v>
      </c>
      <c r="B153" s="35">
        <f t="shared" si="10"/>
        <v>10740.996028857351</v>
      </c>
      <c r="C153" s="36">
        <f t="shared" si="11"/>
        <v>14073.632113282692</v>
      </c>
      <c r="D153" s="36">
        <f t="shared" si="12"/>
        <v>24814.628142140042</v>
      </c>
      <c r="E153" s="36">
        <f t="shared" si="13"/>
        <v>1215.9618145876245</v>
      </c>
      <c r="F153" s="36">
        <f t="shared" si="14"/>
        <v>29829</v>
      </c>
      <c r="G153" s="36">
        <f t="shared" si="15"/>
        <v>55859.589956727665</v>
      </c>
      <c r="H153" s="36">
        <f t="shared" si="17"/>
        <v>55859.589956727665</v>
      </c>
      <c r="I153" s="36">
        <f t="shared" si="16"/>
        <v>661460.70932428655</v>
      </c>
      <c r="J153" s="32"/>
      <c r="L153" s="37">
        <f t="shared" si="18"/>
        <v>55859.589956727665</v>
      </c>
      <c r="M153" s="18"/>
    </row>
    <row r="154" spans="1:13" hidden="1" x14ac:dyDescent="0.25">
      <c r="A154" s="34">
        <v>130</v>
      </c>
      <c r="B154" s="35">
        <f t="shared" ref="B154:B217" si="19">(I153*$E$5)</f>
        <v>10517.225278256157</v>
      </c>
      <c r="C154" s="36">
        <f t="shared" ref="C154:C217" si="20">+I153/$E$4</f>
        <v>13780.43144425597</v>
      </c>
      <c r="D154" s="36">
        <f t="shared" ref="D154:D217" si="21">+C154+B154</f>
        <v>24297.656722512125</v>
      </c>
      <c r="E154" s="36">
        <f t="shared" ref="E154:E217" si="22">+I153/1000000*$A$10</f>
        <v>1190.6292767837158</v>
      </c>
      <c r="F154" s="36">
        <f t="shared" ref="F154:F217" si="23">IF(C154&gt;0,$E$12,0)</f>
        <v>29829</v>
      </c>
      <c r="G154" s="36">
        <f t="shared" ref="G154:G217" si="24">IF(D154+E154+F154&lt;$I$13,$I$13,D154+E154+F154)</f>
        <v>55317.28599929584</v>
      </c>
      <c r="H154" s="36">
        <f t="shared" si="17"/>
        <v>55317.28599929584</v>
      </c>
      <c r="I154" s="36">
        <f t="shared" ref="I154:I217" si="25">IF(I153-C154-(G154-(D154+E154+F154))&gt;=0,I153-C154-(G154-(D154+E154+F154)),0)</f>
        <v>647680.27788003057</v>
      </c>
      <c r="J154" s="32"/>
      <c r="L154" s="37">
        <f t="shared" si="18"/>
        <v>55317.28599929584</v>
      </c>
      <c r="M154" s="18"/>
    </row>
    <row r="155" spans="1:13" hidden="1" x14ac:dyDescent="0.25">
      <c r="A155" s="34">
        <v>131</v>
      </c>
      <c r="B155" s="35">
        <f t="shared" si="19"/>
        <v>10298.116418292486</v>
      </c>
      <c r="C155" s="36">
        <f t="shared" si="20"/>
        <v>13493.339122500636</v>
      </c>
      <c r="D155" s="36">
        <f t="shared" si="21"/>
        <v>23791.455540793122</v>
      </c>
      <c r="E155" s="36">
        <f t="shared" si="22"/>
        <v>1165.8245001840551</v>
      </c>
      <c r="F155" s="36">
        <f t="shared" si="23"/>
        <v>29829</v>
      </c>
      <c r="G155" s="36">
        <f t="shared" si="24"/>
        <v>54786.280040977173</v>
      </c>
      <c r="H155" s="36">
        <f t="shared" ref="H155:H218" si="26">IF(I155&lt;=0,0,G155)</f>
        <v>54786.280040977173</v>
      </c>
      <c r="I155" s="36">
        <f t="shared" si="25"/>
        <v>634186.93875752995</v>
      </c>
      <c r="J155" s="32"/>
      <c r="L155" s="37">
        <f t="shared" si="18"/>
        <v>54786.280040977173</v>
      </c>
      <c r="M155" s="18"/>
    </row>
    <row r="156" spans="1:13" hidden="1" x14ac:dyDescent="0.25">
      <c r="A156" s="34">
        <v>132</v>
      </c>
      <c r="B156" s="35">
        <f t="shared" si="19"/>
        <v>10083.572326244726</v>
      </c>
      <c r="C156" s="36">
        <f t="shared" si="20"/>
        <v>13212.227890781875</v>
      </c>
      <c r="D156" s="36">
        <f t="shared" si="21"/>
        <v>23295.800217026601</v>
      </c>
      <c r="E156" s="36">
        <f t="shared" si="22"/>
        <v>1141.5364897635538</v>
      </c>
      <c r="F156" s="36">
        <f t="shared" si="23"/>
        <v>29829</v>
      </c>
      <c r="G156" s="36">
        <f t="shared" si="24"/>
        <v>54266.336706790156</v>
      </c>
      <c r="H156" s="36">
        <f t="shared" si="26"/>
        <v>54266.336706790156</v>
      </c>
      <c r="I156" s="36">
        <f t="shared" si="25"/>
        <v>620974.71086674812</v>
      </c>
      <c r="J156" s="32"/>
      <c r="L156" s="37">
        <f t="shared" si="18"/>
        <v>54266.336706790156</v>
      </c>
      <c r="M156" s="18"/>
    </row>
    <row r="157" spans="1:13" hidden="1" x14ac:dyDescent="0.25">
      <c r="A157" s="34">
        <v>133</v>
      </c>
      <c r="B157" s="35">
        <f t="shared" si="19"/>
        <v>9873.4979027812951</v>
      </c>
      <c r="C157" s="36">
        <f t="shared" si="20"/>
        <v>12936.973143057252</v>
      </c>
      <c r="D157" s="36">
        <f t="shared" si="21"/>
        <v>22810.471045838545</v>
      </c>
      <c r="E157" s="36">
        <f t="shared" si="22"/>
        <v>1117.7544795601466</v>
      </c>
      <c r="F157" s="36">
        <f t="shared" si="23"/>
        <v>29829</v>
      </c>
      <c r="G157" s="36">
        <f t="shared" si="24"/>
        <v>53757.225525398695</v>
      </c>
      <c r="H157" s="36">
        <f t="shared" si="26"/>
        <v>53757.225525398695</v>
      </c>
      <c r="I157" s="36">
        <f t="shared" si="25"/>
        <v>608037.73772369092</v>
      </c>
      <c r="J157" s="32"/>
      <c r="L157" s="37">
        <f t="shared" si="18"/>
        <v>53757.225525398695</v>
      </c>
      <c r="M157" s="18"/>
    </row>
    <row r="158" spans="1:13" hidden="1" x14ac:dyDescent="0.25">
      <c r="A158" s="34">
        <v>134</v>
      </c>
      <c r="B158" s="35">
        <f t="shared" si="19"/>
        <v>9667.8000298066854</v>
      </c>
      <c r="C158" s="36">
        <f t="shared" si="20"/>
        <v>12667.452869243562</v>
      </c>
      <c r="D158" s="36">
        <f t="shared" si="21"/>
        <v>22335.252899050247</v>
      </c>
      <c r="E158" s="36">
        <f t="shared" si="22"/>
        <v>1094.4679279026436</v>
      </c>
      <c r="F158" s="36">
        <f t="shared" si="23"/>
        <v>29829</v>
      </c>
      <c r="G158" s="36">
        <f t="shared" si="24"/>
        <v>53258.720826952893</v>
      </c>
      <c r="H158" s="36">
        <f t="shared" si="26"/>
        <v>53258.720826952893</v>
      </c>
      <c r="I158" s="36">
        <f t="shared" si="25"/>
        <v>595370.28485444735</v>
      </c>
      <c r="J158" s="32"/>
      <c r="L158" s="37">
        <f t="shared" si="18"/>
        <v>53258.720826952893</v>
      </c>
      <c r="M158" s="18"/>
    </row>
    <row r="159" spans="1:13" hidden="1" x14ac:dyDescent="0.25">
      <c r="A159" s="34">
        <v>135</v>
      </c>
      <c r="B159" s="35">
        <f t="shared" si="19"/>
        <v>9466.387529185713</v>
      </c>
      <c r="C159" s="36">
        <f t="shared" si="20"/>
        <v>12403.54760113432</v>
      </c>
      <c r="D159" s="36">
        <f t="shared" si="21"/>
        <v>21869.935130320031</v>
      </c>
      <c r="E159" s="36">
        <f t="shared" si="22"/>
        <v>1071.6665127380052</v>
      </c>
      <c r="F159" s="36">
        <f t="shared" si="23"/>
        <v>29829</v>
      </c>
      <c r="G159" s="36">
        <f t="shared" si="24"/>
        <v>52770.601643058035</v>
      </c>
      <c r="H159" s="36">
        <f t="shared" si="26"/>
        <v>52770.601643058035</v>
      </c>
      <c r="I159" s="36">
        <f t="shared" si="25"/>
        <v>582966.73725331307</v>
      </c>
      <c r="J159" s="32"/>
      <c r="L159" s="37">
        <f t="shared" si="18"/>
        <v>52770.601643058035</v>
      </c>
      <c r="M159" s="18"/>
    </row>
    <row r="160" spans="1:13" hidden="1" x14ac:dyDescent="0.25">
      <c r="A160" s="34">
        <v>136</v>
      </c>
      <c r="B160" s="35">
        <f t="shared" si="19"/>
        <v>9269.1711223276779</v>
      </c>
      <c r="C160" s="36">
        <f t="shared" si="20"/>
        <v>12145.140359444022</v>
      </c>
      <c r="D160" s="36">
        <f t="shared" si="21"/>
        <v>21414.3114817717</v>
      </c>
      <c r="E160" s="36">
        <f t="shared" si="22"/>
        <v>1049.3401270559634</v>
      </c>
      <c r="F160" s="36">
        <f t="shared" si="23"/>
        <v>29829</v>
      </c>
      <c r="G160" s="36">
        <f t="shared" si="24"/>
        <v>52292.651608827662</v>
      </c>
      <c r="H160" s="36">
        <f t="shared" si="26"/>
        <v>52292.651608827662</v>
      </c>
      <c r="I160" s="36">
        <f t="shared" si="25"/>
        <v>570821.59689386899</v>
      </c>
      <c r="J160" s="32"/>
      <c r="L160" s="37">
        <f t="shared" si="18"/>
        <v>52292.651608827662</v>
      </c>
      <c r="M160" s="18"/>
    </row>
    <row r="161" spans="1:13" hidden="1" x14ac:dyDescent="0.25">
      <c r="A161" s="34">
        <v>137</v>
      </c>
      <c r="B161" s="35">
        <f t="shared" si="19"/>
        <v>9076.0633906125167</v>
      </c>
      <c r="C161" s="36">
        <f t="shared" si="20"/>
        <v>11892.116601955604</v>
      </c>
      <c r="D161" s="36">
        <f t="shared" si="21"/>
        <v>20968.179992568119</v>
      </c>
      <c r="E161" s="36">
        <f t="shared" si="22"/>
        <v>1027.4788744089642</v>
      </c>
      <c r="F161" s="36">
        <f t="shared" si="23"/>
        <v>29829</v>
      </c>
      <c r="G161" s="36">
        <f t="shared" si="24"/>
        <v>51824.658866977086</v>
      </c>
      <c r="H161" s="36">
        <f t="shared" si="26"/>
        <v>51824.658866977086</v>
      </c>
      <c r="I161" s="36">
        <f t="shared" si="25"/>
        <v>558929.48029191338</v>
      </c>
      <c r="J161" s="32"/>
      <c r="L161" s="37">
        <f t="shared" si="18"/>
        <v>51824.658866977086</v>
      </c>
      <c r="M161" s="18"/>
    </row>
    <row r="162" spans="1:13" hidden="1" x14ac:dyDescent="0.25">
      <c r="A162" s="34">
        <v>138</v>
      </c>
      <c r="B162" s="35">
        <f t="shared" si="19"/>
        <v>8886.9787366414239</v>
      </c>
      <c r="C162" s="36">
        <f t="shared" si="20"/>
        <v>11644.364172748195</v>
      </c>
      <c r="D162" s="36">
        <f t="shared" si="21"/>
        <v>20531.342909389619</v>
      </c>
      <c r="E162" s="36">
        <f t="shared" si="22"/>
        <v>1006.073064525444</v>
      </c>
      <c r="F162" s="36">
        <f t="shared" si="23"/>
        <v>29829</v>
      </c>
      <c r="G162" s="36">
        <f t="shared" si="24"/>
        <v>51366.415973915064</v>
      </c>
      <c r="H162" s="36">
        <f t="shared" si="26"/>
        <v>51366.415973915064</v>
      </c>
      <c r="I162" s="36">
        <f t="shared" si="25"/>
        <v>547285.11611916521</v>
      </c>
      <c r="J162" s="32"/>
      <c r="L162" s="37">
        <f t="shared" si="18"/>
        <v>51366.415973915064</v>
      </c>
      <c r="M162" s="18"/>
    </row>
    <row r="163" spans="1:13" hidden="1" x14ac:dyDescent="0.25">
      <c r="A163" s="34">
        <v>139</v>
      </c>
      <c r="B163" s="35">
        <f t="shared" si="19"/>
        <v>8701.8333462947267</v>
      </c>
      <c r="C163" s="36">
        <f t="shared" si="20"/>
        <v>11401.773252482608</v>
      </c>
      <c r="D163" s="36">
        <f t="shared" si="21"/>
        <v>20103.606598777333</v>
      </c>
      <c r="E163" s="36">
        <f t="shared" si="22"/>
        <v>985.11320901449733</v>
      </c>
      <c r="F163" s="36">
        <f t="shared" si="23"/>
        <v>29829</v>
      </c>
      <c r="G163" s="36">
        <f t="shared" si="24"/>
        <v>50917.719807791829</v>
      </c>
      <c r="H163" s="36">
        <f t="shared" si="26"/>
        <v>50917.719807791829</v>
      </c>
      <c r="I163" s="36">
        <f t="shared" si="25"/>
        <v>535883.34286668256</v>
      </c>
      <c r="J163" s="32"/>
      <c r="L163" s="37">
        <f t="shared" si="18"/>
        <v>50917.719807791829</v>
      </c>
      <c r="M163" s="18"/>
    </row>
    <row r="164" spans="1:13" hidden="1" x14ac:dyDescent="0.25">
      <c r="A164" s="34">
        <v>140</v>
      </c>
      <c r="B164" s="35">
        <f t="shared" si="19"/>
        <v>8520.5451515802524</v>
      </c>
      <c r="C164" s="36">
        <f t="shared" si="20"/>
        <v>11164.236309722553</v>
      </c>
      <c r="D164" s="36">
        <f t="shared" si="21"/>
        <v>19684.781461302806</v>
      </c>
      <c r="E164" s="36">
        <f t="shared" si="22"/>
        <v>964.59001716002865</v>
      </c>
      <c r="F164" s="36">
        <f t="shared" si="23"/>
        <v>29829</v>
      </c>
      <c r="G164" s="36">
        <f t="shared" si="24"/>
        <v>50478.371478462839</v>
      </c>
      <c r="H164" s="36">
        <f t="shared" si="26"/>
        <v>50478.371478462839</v>
      </c>
      <c r="I164" s="36">
        <f t="shared" si="25"/>
        <v>524719.10655696003</v>
      </c>
      <c r="J164" s="32"/>
      <c r="L164" s="37">
        <f t="shared" si="18"/>
        <v>50478.371478462839</v>
      </c>
      <c r="M164" s="18"/>
    </row>
    <row r="165" spans="1:13" hidden="1" x14ac:dyDescent="0.25">
      <c r="A165" s="34">
        <v>141</v>
      </c>
      <c r="B165" s="35">
        <f t="shared" si="19"/>
        <v>8343.0337942556653</v>
      </c>
      <c r="C165" s="36">
        <f t="shared" si="20"/>
        <v>10931.648053270001</v>
      </c>
      <c r="D165" s="36">
        <f t="shared" si="21"/>
        <v>19274.681847525666</v>
      </c>
      <c r="E165" s="36">
        <f t="shared" si="22"/>
        <v>944.49439180252818</v>
      </c>
      <c r="F165" s="36">
        <f t="shared" si="23"/>
        <v>29829</v>
      </c>
      <c r="G165" s="36">
        <f t="shared" si="24"/>
        <v>50048.176239328197</v>
      </c>
      <c r="H165" s="36">
        <f t="shared" si="26"/>
        <v>50048.176239328197</v>
      </c>
      <c r="I165" s="36">
        <f t="shared" si="25"/>
        <v>513787.45850369002</v>
      </c>
      <c r="J165" s="32"/>
      <c r="L165" s="37">
        <f t="shared" si="18"/>
        <v>50048.176239328197</v>
      </c>
      <c r="M165" s="18"/>
    </row>
    <row r="166" spans="1:13" hidden="1" x14ac:dyDescent="0.25">
      <c r="A166" s="34">
        <v>142</v>
      </c>
      <c r="B166" s="35">
        <f t="shared" si="19"/>
        <v>8169.2205902086716</v>
      </c>
      <c r="C166" s="36">
        <f t="shared" si="20"/>
        <v>10703.905385493543</v>
      </c>
      <c r="D166" s="36">
        <f t="shared" si="21"/>
        <v>18873.125975702213</v>
      </c>
      <c r="E166" s="36">
        <f t="shared" si="22"/>
        <v>924.81742530664201</v>
      </c>
      <c r="F166" s="36">
        <f t="shared" si="23"/>
        <v>29829</v>
      </c>
      <c r="G166" s="36">
        <f t="shared" si="24"/>
        <v>50000</v>
      </c>
      <c r="H166" s="36">
        <f t="shared" si="26"/>
        <v>50000</v>
      </c>
      <c r="I166" s="36">
        <f t="shared" si="25"/>
        <v>502710.49651920534</v>
      </c>
      <c r="J166" s="32"/>
      <c r="L166" s="37">
        <f t="shared" si="18"/>
        <v>50000</v>
      </c>
      <c r="M166" s="18"/>
    </row>
    <row r="167" spans="1:13" hidden="1" x14ac:dyDescent="0.25">
      <c r="A167" s="34">
        <v>143</v>
      </c>
      <c r="B167" s="35">
        <f t="shared" si="19"/>
        <v>7993.0968946553648</v>
      </c>
      <c r="C167" s="36">
        <f t="shared" si="20"/>
        <v>10473.135344150111</v>
      </c>
      <c r="D167" s="36">
        <f t="shared" si="21"/>
        <v>18466.232238805474</v>
      </c>
      <c r="E167" s="36">
        <f t="shared" si="22"/>
        <v>904.87889373456949</v>
      </c>
      <c r="F167" s="36">
        <f t="shared" si="23"/>
        <v>29829</v>
      </c>
      <c r="G167" s="36">
        <f t="shared" si="24"/>
        <v>50000</v>
      </c>
      <c r="H167" s="36">
        <f t="shared" si="26"/>
        <v>50000</v>
      </c>
      <c r="I167" s="36">
        <f t="shared" si="25"/>
        <v>491437.47230759525</v>
      </c>
      <c r="J167" s="32"/>
      <c r="L167" s="37">
        <f t="shared" si="18"/>
        <v>50000</v>
      </c>
      <c r="M167" s="18"/>
    </row>
    <row r="168" spans="1:13" hidden="1" x14ac:dyDescent="0.25">
      <c r="A168" s="34">
        <v>144</v>
      </c>
      <c r="B168" s="35">
        <f t="shared" si="19"/>
        <v>7813.8558096907645</v>
      </c>
      <c r="C168" s="36">
        <f t="shared" si="20"/>
        <v>10238.280673074902</v>
      </c>
      <c r="D168" s="36">
        <f t="shared" si="21"/>
        <v>18052.136482765665</v>
      </c>
      <c r="E168" s="36">
        <f t="shared" si="22"/>
        <v>884.58745015367151</v>
      </c>
      <c r="F168" s="36">
        <f t="shared" si="23"/>
        <v>29829</v>
      </c>
      <c r="G168" s="36">
        <f t="shared" si="24"/>
        <v>50000</v>
      </c>
      <c r="H168" s="36">
        <f t="shared" si="26"/>
        <v>50000</v>
      </c>
      <c r="I168" s="36">
        <f t="shared" si="25"/>
        <v>479964.91556743969</v>
      </c>
      <c r="J168" s="32"/>
      <c r="L168" s="37">
        <f t="shared" si="18"/>
        <v>50000</v>
      </c>
      <c r="M168" s="18"/>
    </row>
    <row r="169" spans="1:13" hidden="1" x14ac:dyDescent="0.25">
      <c r="A169" s="34">
        <v>145</v>
      </c>
      <c r="B169" s="35">
        <f t="shared" si="19"/>
        <v>7631.4421575222914</v>
      </c>
      <c r="C169" s="36">
        <f t="shared" si="20"/>
        <v>9999.2690743216608</v>
      </c>
      <c r="D169" s="36">
        <f t="shared" si="21"/>
        <v>17630.711231843954</v>
      </c>
      <c r="E169" s="36">
        <f t="shared" si="22"/>
        <v>863.93684802139148</v>
      </c>
      <c r="F169" s="36">
        <f t="shared" si="23"/>
        <v>29829</v>
      </c>
      <c r="G169" s="36">
        <f t="shared" si="24"/>
        <v>50000</v>
      </c>
      <c r="H169" s="36">
        <f t="shared" si="26"/>
        <v>50000</v>
      </c>
      <c r="I169" s="36">
        <f t="shared" si="25"/>
        <v>468289.2945729834</v>
      </c>
      <c r="J169" s="32"/>
      <c r="L169" s="37">
        <f t="shared" si="18"/>
        <v>50000</v>
      </c>
      <c r="M169" s="18"/>
    </row>
    <row r="170" spans="1:13" hidden="1" x14ac:dyDescent="0.25">
      <c r="A170" s="34">
        <v>146</v>
      </c>
      <c r="B170" s="35">
        <f t="shared" si="19"/>
        <v>7445.7997837104367</v>
      </c>
      <c r="C170" s="36">
        <f t="shared" si="20"/>
        <v>9756.0269702704882</v>
      </c>
      <c r="D170" s="36">
        <f t="shared" si="21"/>
        <v>17201.826753980924</v>
      </c>
      <c r="E170" s="36">
        <f t="shared" si="22"/>
        <v>842.92073023137016</v>
      </c>
      <c r="F170" s="36">
        <f t="shared" si="23"/>
        <v>29829</v>
      </c>
      <c r="G170" s="36">
        <f t="shared" si="24"/>
        <v>50000</v>
      </c>
      <c r="H170" s="36">
        <f t="shared" si="26"/>
        <v>50000</v>
      </c>
      <c r="I170" s="36">
        <f t="shared" si="25"/>
        <v>456407.01508692518</v>
      </c>
      <c r="J170" s="32"/>
      <c r="L170" s="37">
        <f t="shared" si="18"/>
        <v>50000</v>
      </c>
      <c r="M170" s="18"/>
    </row>
    <row r="171" spans="1:13" hidden="1" x14ac:dyDescent="0.25">
      <c r="A171" s="34">
        <v>147</v>
      </c>
      <c r="B171" s="35">
        <f t="shared" si="19"/>
        <v>7256.8715398821105</v>
      </c>
      <c r="C171" s="36">
        <f t="shared" si="20"/>
        <v>9508.4794809776085</v>
      </c>
      <c r="D171" s="36">
        <f t="shared" si="21"/>
        <v>16765.351020859718</v>
      </c>
      <c r="E171" s="36">
        <f t="shared" si="22"/>
        <v>821.53262715646531</v>
      </c>
      <c r="F171" s="36">
        <f t="shared" si="23"/>
        <v>29829</v>
      </c>
      <c r="G171" s="36">
        <f t="shared" si="24"/>
        <v>50000</v>
      </c>
      <c r="H171" s="36">
        <f t="shared" si="26"/>
        <v>50000</v>
      </c>
      <c r="I171" s="36">
        <f t="shared" si="25"/>
        <v>444314.41925396374</v>
      </c>
      <c r="J171" s="32"/>
      <c r="L171" s="37">
        <f t="shared" ref="L171:L234" si="27">H171</f>
        <v>50000</v>
      </c>
      <c r="M171" s="18"/>
    </row>
    <row r="172" spans="1:13" hidden="1" x14ac:dyDescent="0.25">
      <c r="A172" s="34">
        <v>148</v>
      </c>
      <c r="B172" s="35">
        <f t="shared" si="19"/>
        <v>7064.5992661380242</v>
      </c>
      <c r="C172" s="36">
        <f t="shared" si="20"/>
        <v>9256.5504011242447</v>
      </c>
      <c r="D172" s="36">
        <f t="shared" si="21"/>
        <v>16321.149667262269</v>
      </c>
      <c r="E172" s="36">
        <f t="shared" si="22"/>
        <v>799.76595465713478</v>
      </c>
      <c r="F172" s="36">
        <f t="shared" si="23"/>
        <v>29829</v>
      </c>
      <c r="G172" s="36">
        <f t="shared" si="24"/>
        <v>50000</v>
      </c>
      <c r="H172" s="36">
        <f t="shared" si="26"/>
        <v>50000</v>
      </c>
      <c r="I172" s="36">
        <f t="shared" si="25"/>
        <v>432007.7844747589</v>
      </c>
      <c r="J172" s="32"/>
      <c r="L172" s="37">
        <f t="shared" si="27"/>
        <v>50000</v>
      </c>
      <c r="M172" s="18"/>
    </row>
    <row r="173" spans="1:13" hidden="1" x14ac:dyDescent="0.25">
      <c r="A173" s="34">
        <v>149</v>
      </c>
      <c r="B173" s="35">
        <f t="shared" si="19"/>
        <v>6868.9237731486664</v>
      </c>
      <c r="C173" s="36">
        <f t="shared" si="20"/>
        <v>9000.1621765574764</v>
      </c>
      <c r="D173" s="36">
        <f t="shared" si="21"/>
        <v>15869.085949706143</v>
      </c>
      <c r="E173" s="36">
        <f t="shared" si="22"/>
        <v>777.61401205456605</v>
      </c>
      <c r="F173" s="36">
        <f t="shared" si="23"/>
        <v>29829</v>
      </c>
      <c r="G173" s="36">
        <f t="shared" si="24"/>
        <v>50000</v>
      </c>
      <c r="H173" s="36">
        <f t="shared" si="26"/>
        <v>50000</v>
      </c>
      <c r="I173" s="36">
        <f t="shared" si="25"/>
        <v>419483.32225996215</v>
      </c>
      <c r="J173" s="32"/>
      <c r="L173" s="37">
        <f t="shared" si="27"/>
        <v>50000</v>
      </c>
      <c r="M173" s="18"/>
    </row>
    <row r="174" spans="1:13" hidden="1" x14ac:dyDescent="0.25">
      <c r="A174" s="34">
        <v>150</v>
      </c>
      <c r="B174" s="35">
        <f t="shared" si="19"/>
        <v>6669.7848239333989</v>
      </c>
      <c r="C174" s="36">
        <f t="shared" si="20"/>
        <v>8739.2358804158775</v>
      </c>
      <c r="D174" s="36">
        <f t="shared" si="21"/>
        <v>15409.020704349277</v>
      </c>
      <c r="E174" s="36">
        <f t="shared" si="22"/>
        <v>755.06998006793185</v>
      </c>
      <c r="F174" s="36">
        <f t="shared" si="23"/>
        <v>29829</v>
      </c>
      <c r="G174" s="36">
        <f t="shared" si="24"/>
        <v>50000</v>
      </c>
      <c r="H174" s="36">
        <f t="shared" si="26"/>
        <v>50000</v>
      </c>
      <c r="I174" s="36">
        <f t="shared" si="25"/>
        <v>406737.17706396349</v>
      </c>
      <c r="J174" s="32"/>
      <c r="L174" s="37">
        <f t="shared" si="27"/>
        <v>50000</v>
      </c>
      <c r="M174" s="18"/>
    </row>
    <row r="175" spans="1:13" hidden="1" x14ac:dyDescent="0.25">
      <c r="A175" s="34">
        <v>151</v>
      </c>
      <c r="B175" s="35">
        <f t="shared" si="19"/>
        <v>6467.1211153170198</v>
      </c>
      <c r="C175" s="36">
        <f t="shared" si="20"/>
        <v>8473.6911888325722</v>
      </c>
      <c r="D175" s="36">
        <f t="shared" si="21"/>
        <v>14940.812304149593</v>
      </c>
      <c r="E175" s="36">
        <f t="shared" si="22"/>
        <v>732.12691871513437</v>
      </c>
      <c r="F175" s="36">
        <f t="shared" si="23"/>
        <v>29829</v>
      </c>
      <c r="G175" s="36">
        <f t="shared" si="24"/>
        <v>50000</v>
      </c>
      <c r="H175" s="36">
        <f t="shared" si="26"/>
        <v>50000</v>
      </c>
      <c r="I175" s="36">
        <f t="shared" si="25"/>
        <v>393765.42509799567</v>
      </c>
      <c r="J175" s="32"/>
      <c r="L175" s="37">
        <f t="shared" si="27"/>
        <v>50000</v>
      </c>
      <c r="M175" s="18"/>
    </row>
    <row r="176" spans="1:13" hidden="1" x14ac:dyDescent="0.25">
      <c r="A176" s="34">
        <v>152</v>
      </c>
      <c r="B176" s="35">
        <f t="shared" si="19"/>
        <v>6260.8702590581315</v>
      </c>
      <c r="C176" s="36">
        <f t="shared" si="20"/>
        <v>8203.4463562082437</v>
      </c>
      <c r="D176" s="36">
        <f t="shared" si="21"/>
        <v>14464.316615266376</v>
      </c>
      <c r="E176" s="36">
        <f t="shared" si="22"/>
        <v>708.77776517639222</v>
      </c>
      <c r="F176" s="36">
        <f t="shared" si="23"/>
        <v>29829</v>
      </c>
      <c r="G176" s="36">
        <f t="shared" si="24"/>
        <v>50000</v>
      </c>
      <c r="H176" s="36">
        <f t="shared" si="26"/>
        <v>50000</v>
      </c>
      <c r="I176" s="36">
        <f t="shared" si="25"/>
        <v>380564.07312223018</v>
      </c>
      <c r="J176" s="32"/>
      <c r="L176" s="37">
        <f t="shared" si="27"/>
        <v>50000</v>
      </c>
      <c r="M176" s="18"/>
    </row>
    <row r="177" spans="1:13" hidden="1" x14ac:dyDescent="0.25">
      <c r="A177" s="34">
        <v>153</v>
      </c>
      <c r="B177" s="35">
        <f t="shared" si="19"/>
        <v>6050.9687626434606</v>
      </c>
      <c r="C177" s="36">
        <f t="shared" si="20"/>
        <v>7928.4181900464619</v>
      </c>
      <c r="D177" s="36">
        <f t="shared" si="21"/>
        <v>13979.386952689922</v>
      </c>
      <c r="E177" s="36">
        <f t="shared" si="22"/>
        <v>685.01533162001431</v>
      </c>
      <c r="F177" s="36">
        <f t="shared" si="23"/>
        <v>29829</v>
      </c>
      <c r="G177" s="36">
        <f t="shared" si="24"/>
        <v>50000</v>
      </c>
      <c r="H177" s="36">
        <f t="shared" si="26"/>
        <v>50000</v>
      </c>
      <c r="I177" s="36">
        <f t="shared" si="25"/>
        <v>367129.05721649365</v>
      </c>
      <c r="J177" s="32"/>
      <c r="L177" s="37">
        <f t="shared" si="27"/>
        <v>50000</v>
      </c>
      <c r="M177" s="18"/>
    </row>
    <row r="178" spans="1:13" hidden="1" x14ac:dyDescent="0.25">
      <c r="A178" s="34">
        <v>154</v>
      </c>
      <c r="B178" s="35">
        <f t="shared" si="19"/>
        <v>5837.3520097422497</v>
      </c>
      <c r="C178" s="36">
        <f t="shared" si="20"/>
        <v>7648.5220253436173</v>
      </c>
      <c r="D178" s="36">
        <f t="shared" si="21"/>
        <v>13485.874035085868</v>
      </c>
      <c r="E178" s="36">
        <f t="shared" si="22"/>
        <v>660.83230298968851</v>
      </c>
      <c r="F178" s="36">
        <f t="shared" si="23"/>
        <v>29829</v>
      </c>
      <c r="G178" s="36">
        <f t="shared" si="24"/>
        <v>50000</v>
      </c>
      <c r="H178" s="36">
        <f t="shared" si="26"/>
        <v>50000</v>
      </c>
      <c r="I178" s="36">
        <f t="shared" si="25"/>
        <v>353456.2415292256</v>
      </c>
      <c r="J178" s="32"/>
      <c r="L178" s="37">
        <f t="shared" si="27"/>
        <v>50000</v>
      </c>
      <c r="M178" s="18"/>
    </row>
    <row r="179" spans="1:13" hidden="1" x14ac:dyDescent="0.25">
      <c r="A179" s="34">
        <v>155</v>
      </c>
      <c r="B179" s="35">
        <f t="shared" si="19"/>
        <v>5619.954240314687</v>
      </c>
      <c r="C179" s="36">
        <f t="shared" si="20"/>
        <v>7363.6716985255334</v>
      </c>
      <c r="D179" s="36">
        <f t="shared" si="21"/>
        <v>12983.625938840221</v>
      </c>
      <c r="E179" s="36">
        <f t="shared" si="22"/>
        <v>636.22123475260605</v>
      </c>
      <c r="F179" s="36">
        <f t="shared" si="23"/>
        <v>29829</v>
      </c>
      <c r="G179" s="36">
        <f t="shared" si="24"/>
        <v>50000</v>
      </c>
      <c r="H179" s="36">
        <f t="shared" si="26"/>
        <v>50000</v>
      </c>
      <c r="I179" s="36">
        <f t="shared" si="25"/>
        <v>339541.41700429289</v>
      </c>
      <c r="J179" s="32"/>
      <c r="L179" s="37">
        <f t="shared" si="27"/>
        <v>50000</v>
      </c>
      <c r="M179" s="18"/>
    </row>
    <row r="180" spans="1:13" hidden="1" x14ac:dyDescent="0.25">
      <c r="A180" s="34">
        <v>156</v>
      </c>
      <c r="B180" s="35">
        <f t="shared" si="19"/>
        <v>5398.708530368257</v>
      </c>
      <c r="C180" s="36">
        <f t="shared" si="20"/>
        <v>7073.7795209227688</v>
      </c>
      <c r="D180" s="36">
        <f t="shared" si="21"/>
        <v>12472.488051291026</v>
      </c>
      <c r="E180" s="36">
        <f t="shared" si="22"/>
        <v>611.17455060772727</v>
      </c>
      <c r="F180" s="36">
        <f t="shared" si="23"/>
        <v>29829</v>
      </c>
      <c r="G180" s="36">
        <f t="shared" si="24"/>
        <v>50000</v>
      </c>
      <c r="H180" s="36">
        <f t="shared" si="26"/>
        <v>50000</v>
      </c>
      <c r="I180" s="36">
        <f t="shared" si="25"/>
        <v>325380.30008526891</v>
      </c>
      <c r="J180" s="32"/>
      <c r="L180" s="37">
        <f t="shared" si="27"/>
        <v>50000</v>
      </c>
      <c r="M180" s="18"/>
    </row>
    <row r="181" spans="1:13" hidden="1" x14ac:dyDescent="0.25">
      <c r="A181" s="34">
        <v>157</v>
      </c>
      <c r="B181" s="35">
        <f t="shared" si="19"/>
        <v>5173.5467713557764</v>
      </c>
      <c r="C181" s="36">
        <f t="shared" si="20"/>
        <v>6778.7562517764354</v>
      </c>
      <c r="D181" s="36">
        <f t="shared" si="21"/>
        <v>11952.303023132212</v>
      </c>
      <c r="E181" s="36">
        <f t="shared" si="22"/>
        <v>585.68454015348402</v>
      </c>
      <c r="F181" s="36">
        <f t="shared" si="23"/>
        <v>29829</v>
      </c>
      <c r="G181" s="36">
        <f t="shared" si="24"/>
        <v>50000</v>
      </c>
      <c r="H181" s="36">
        <f t="shared" si="26"/>
        <v>50000</v>
      </c>
      <c r="I181" s="36">
        <f t="shared" si="25"/>
        <v>310968.53139677818</v>
      </c>
      <c r="J181" s="32"/>
      <c r="L181" s="37">
        <f t="shared" si="27"/>
        <v>50000</v>
      </c>
      <c r="M181" s="18"/>
    </row>
    <row r="182" spans="1:13" hidden="1" x14ac:dyDescent="0.25">
      <c r="A182" s="34">
        <v>158</v>
      </c>
      <c r="B182" s="35">
        <f t="shared" si="19"/>
        <v>4944.3996492087736</v>
      </c>
      <c r="C182" s="36">
        <f t="shared" si="20"/>
        <v>6478.5110707662125</v>
      </c>
      <c r="D182" s="36">
        <f t="shared" si="21"/>
        <v>11422.910719974985</v>
      </c>
      <c r="E182" s="36">
        <f t="shared" si="22"/>
        <v>559.74335651420074</v>
      </c>
      <c r="F182" s="36">
        <f t="shared" si="23"/>
        <v>29829</v>
      </c>
      <c r="G182" s="36">
        <f t="shared" si="24"/>
        <v>50000</v>
      </c>
      <c r="H182" s="36">
        <f t="shared" si="26"/>
        <v>50000</v>
      </c>
      <c r="I182" s="36">
        <f t="shared" si="25"/>
        <v>296301.6744025012</v>
      </c>
      <c r="J182" s="32"/>
      <c r="L182" s="37">
        <f t="shared" si="27"/>
        <v>50000</v>
      </c>
      <c r="M182" s="18"/>
    </row>
    <row r="183" spans="1:13" hidden="1" x14ac:dyDescent="0.25">
      <c r="A183" s="34">
        <v>159</v>
      </c>
      <c r="B183" s="35">
        <f t="shared" si="19"/>
        <v>4711.1966229997697</v>
      </c>
      <c r="C183" s="36">
        <f t="shared" si="20"/>
        <v>6172.9515500521084</v>
      </c>
      <c r="D183" s="36">
        <f t="shared" si="21"/>
        <v>10884.148173051879</v>
      </c>
      <c r="E183" s="36">
        <f t="shared" si="22"/>
        <v>533.3430139245022</v>
      </c>
      <c r="F183" s="36">
        <f t="shared" si="23"/>
        <v>29829</v>
      </c>
      <c r="G183" s="36">
        <f t="shared" si="24"/>
        <v>50000</v>
      </c>
      <c r="H183" s="36">
        <f t="shared" si="26"/>
        <v>50000</v>
      </c>
      <c r="I183" s="36">
        <f t="shared" si="25"/>
        <v>281375.21403942548</v>
      </c>
      <c r="J183" s="32"/>
      <c r="L183" s="37">
        <f t="shared" si="27"/>
        <v>50000</v>
      </c>
      <c r="M183" s="18"/>
    </row>
    <row r="184" spans="1:13" hidden="1" x14ac:dyDescent="0.25">
      <c r="A184" s="34">
        <v>160</v>
      </c>
      <c r="B184" s="35">
        <f t="shared" si="19"/>
        <v>4473.8659032268652</v>
      </c>
      <c r="C184" s="36">
        <f t="shared" si="20"/>
        <v>5861.9836258213645</v>
      </c>
      <c r="D184" s="36">
        <f t="shared" si="21"/>
        <v>10335.84952904823</v>
      </c>
      <c r="E184" s="36">
        <f t="shared" si="22"/>
        <v>506.47538527096589</v>
      </c>
      <c r="F184" s="36">
        <f t="shared" si="23"/>
        <v>29829</v>
      </c>
      <c r="G184" s="36">
        <f t="shared" si="24"/>
        <v>50000</v>
      </c>
      <c r="H184" s="36">
        <f t="shared" si="26"/>
        <v>50000</v>
      </c>
      <c r="I184" s="36">
        <f t="shared" si="25"/>
        <v>266184.55532792333</v>
      </c>
      <c r="J184" s="32"/>
      <c r="L184" s="37">
        <f t="shared" si="27"/>
        <v>50000</v>
      </c>
      <c r="M184" s="18"/>
    </row>
    <row r="185" spans="1:13" hidden="1" x14ac:dyDescent="0.25">
      <c r="A185" s="34">
        <v>161</v>
      </c>
      <c r="B185" s="35">
        <f t="shared" si="19"/>
        <v>4232.3344297139811</v>
      </c>
      <c r="C185" s="36">
        <f t="shared" si="20"/>
        <v>5545.5115693317357</v>
      </c>
      <c r="D185" s="36">
        <f t="shared" si="21"/>
        <v>9777.8459990457159</v>
      </c>
      <c r="E185" s="36">
        <f t="shared" si="22"/>
        <v>479.13219959026202</v>
      </c>
      <c r="F185" s="36">
        <f t="shared" si="23"/>
        <v>29829</v>
      </c>
      <c r="G185" s="36">
        <f t="shared" si="24"/>
        <v>50000</v>
      </c>
      <c r="H185" s="36">
        <f t="shared" si="26"/>
        <v>50000</v>
      </c>
      <c r="I185" s="36">
        <f t="shared" si="25"/>
        <v>250725.02195722755</v>
      </c>
      <c r="J185" s="32"/>
      <c r="L185" s="37">
        <f t="shared" si="27"/>
        <v>50000</v>
      </c>
      <c r="M185" s="18"/>
    </row>
    <row r="186" spans="1:13" hidden="1" x14ac:dyDescent="0.25">
      <c r="A186" s="34">
        <v>162</v>
      </c>
      <c r="B186" s="35">
        <f t="shared" si="19"/>
        <v>3986.5278491199183</v>
      </c>
      <c r="C186" s="36">
        <f t="shared" si="20"/>
        <v>5223.437957442241</v>
      </c>
      <c r="D186" s="36">
        <f t="shared" si="21"/>
        <v>9209.9658065621588</v>
      </c>
      <c r="E186" s="36">
        <f t="shared" si="22"/>
        <v>451.30503952300961</v>
      </c>
      <c r="F186" s="36">
        <f t="shared" si="23"/>
        <v>29829</v>
      </c>
      <c r="G186" s="36">
        <f t="shared" si="24"/>
        <v>50000</v>
      </c>
      <c r="H186" s="36">
        <f t="shared" si="26"/>
        <v>50000</v>
      </c>
      <c r="I186" s="36">
        <f t="shared" si="25"/>
        <v>234991.85484587046</v>
      </c>
      <c r="J186" s="32"/>
      <c r="L186" s="37">
        <f t="shared" si="27"/>
        <v>50000</v>
      </c>
      <c r="M186" s="18"/>
    </row>
    <row r="187" spans="1:13" hidden="1" x14ac:dyDescent="0.25">
      <c r="A187" s="34">
        <v>163</v>
      </c>
      <c r="B187" s="35">
        <f t="shared" si="19"/>
        <v>3736.3704920493406</v>
      </c>
      <c r="C187" s="36">
        <f t="shared" si="20"/>
        <v>4895.6636426223013</v>
      </c>
      <c r="D187" s="36">
        <f t="shared" si="21"/>
        <v>8632.0341346716414</v>
      </c>
      <c r="E187" s="36">
        <f t="shared" si="22"/>
        <v>422.98533872256684</v>
      </c>
      <c r="F187" s="36">
        <f t="shared" si="23"/>
        <v>29829</v>
      </c>
      <c r="G187" s="36">
        <f t="shared" si="24"/>
        <v>50000</v>
      </c>
      <c r="H187" s="36">
        <f t="shared" si="26"/>
        <v>50000</v>
      </c>
      <c r="I187" s="36">
        <f t="shared" si="25"/>
        <v>218980.21067664237</v>
      </c>
      <c r="J187" s="32"/>
      <c r="L187" s="37">
        <f t="shared" si="27"/>
        <v>50000</v>
      </c>
      <c r="M187" s="18"/>
    </row>
    <row r="188" spans="1:13" hidden="1" x14ac:dyDescent="0.25">
      <c r="A188" s="34">
        <v>164</v>
      </c>
      <c r="B188" s="35">
        <f t="shared" si="19"/>
        <v>3481.7853497586138</v>
      </c>
      <c r="C188" s="36">
        <f t="shared" si="20"/>
        <v>4562.0877224300493</v>
      </c>
      <c r="D188" s="36">
        <f t="shared" si="21"/>
        <v>8043.8730721886632</v>
      </c>
      <c r="E188" s="36">
        <f t="shared" si="22"/>
        <v>394.16437921795625</v>
      </c>
      <c r="F188" s="36">
        <f t="shared" si="23"/>
        <v>29829</v>
      </c>
      <c r="G188" s="36">
        <f t="shared" si="24"/>
        <v>50000</v>
      </c>
      <c r="H188" s="36">
        <f t="shared" si="26"/>
        <v>50000</v>
      </c>
      <c r="I188" s="36">
        <f t="shared" si="25"/>
        <v>202685.16040561892</v>
      </c>
      <c r="J188" s="32"/>
      <c r="L188" s="37">
        <f t="shared" si="27"/>
        <v>50000</v>
      </c>
      <c r="M188" s="18"/>
    </row>
    <row r="189" spans="1:13" hidden="1" x14ac:dyDescent="0.25">
      <c r="A189" s="34">
        <v>165</v>
      </c>
      <c r="B189" s="35">
        <f t="shared" si="19"/>
        <v>3222.6940504493409</v>
      </c>
      <c r="C189" s="36">
        <f t="shared" si="20"/>
        <v>4222.6075084503946</v>
      </c>
      <c r="D189" s="36">
        <f t="shared" si="21"/>
        <v>7445.301558899735</v>
      </c>
      <c r="E189" s="36">
        <f t="shared" si="22"/>
        <v>364.83328873011408</v>
      </c>
      <c r="F189" s="36">
        <f t="shared" si="23"/>
        <v>29829</v>
      </c>
      <c r="G189" s="36">
        <f t="shared" si="24"/>
        <v>50000</v>
      </c>
      <c r="H189" s="36">
        <f t="shared" si="26"/>
        <v>50000</v>
      </c>
      <c r="I189" s="36">
        <f t="shared" si="25"/>
        <v>186101.68774479837</v>
      </c>
      <c r="J189" s="32"/>
      <c r="L189" s="37">
        <f t="shared" si="27"/>
        <v>50000</v>
      </c>
      <c r="M189" s="18"/>
    </row>
    <row r="190" spans="1:13" hidden="1" x14ac:dyDescent="0.25">
      <c r="A190" s="34">
        <v>166</v>
      </c>
      <c r="B190" s="35">
        <f t="shared" si="19"/>
        <v>2959.0168351422944</v>
      </c>
      <c r="C190" s="36">
        <f t="shared" si="20"/>
        <v>3877.1184946832996</v>
      </c>
      <c r="D190" s="36">
        <f t="shared" si="21"/>
        <v>6836.1353298255945</v>
      </c>
      <c r="E190" s="36">
        <f t="shared" si="22"/>
        <v>334.98303794063708</v>
      </c>
      <c r="F190" s="36">
        <f t="shared" si="23"/>
        <v>29829</v>
      </c>
      <c r="G190" s="36">
        <f t="shared" si="24"/>
        <v>50000</v>
      </c>
      <c r="H190" s="36">
        <f t="shared" si="26"/>
        <v>50000</v>
      </c>
      <c r="I190" s="36">
        <f t="shared" si="25"/>
        <v>169224.68761788131</v>
      </c>
      <c r="J190" s="32"/>
      <c r="L190" s="37">
        <f t="shared" si="27"/>
        <v>50000</v>
      </c>
      <c r="M190" s="18"/>
    </row>
    <row r="191" spans="1:13" hidden="1" x14ac:dyDescent="0.25">
      <c r="A191" s="34">
        <v>167</v>
      </c>
      <c r="B191" s="35">
        <f t="shared" si="19"/>
        <v>2690.6725331243128</v>
      </c>
      <c r="C191" s="36">
        <f t="shared" si="20"/>
        <v>3525.5143253725273</v>
      </c>
      <c r="D191" s="36">
        <f t="shared" si="21"/>
        <v>6216.1868584968397</v>
      </c>
      <c r="E191" s="36">
        <f t="shared" si="22"/>
        <v>304.60443771218638</v>
      </c>
      <c r="F191" s="36">
        <f t="shared" si="23"/>
        <v>29829</v>
      </c>
      <c r="G191" s="36">
        <f t="shared" si="24"/>
        <v>50000</v>
      </c>
      <c r="H191" s="36">
        <f t="shared" si="26"/>
        <v>50000</v>
      </c>
      <c r="I191" s="36">
        <f t="shared" si="25"/>
        <v>152048.96458871782</v>
      </c>
      <c r="J191" s="32"/>
      <c r="L191" s="37">
        <f t="shared" si="27"/>
        <v>50000</v>
      </c>
      <c r="M191" s="18"/>
    </row>
    <row r="192" spans="1:13" hidden="1" x14ac:dyDescent="0.25">
      <c r="A192" s="34">
        <v>168</v>
      </c>
      <c r="B192" s="35">
        <f t="shared" si="19"/>
        <v>2417.5785369606133</v>
      </c>
      <c r="C192" s="36">
        <f t="shared" si="20"/>
        <v>3167.6867622649547</v>
      </c>
      <c r="D192" s="36">
        <f t="shared" si="21"/>
        <v>5585.265299225568</v>
      </c>
      <c r="E192" s="36">
        <f t="shared" si="22"/>
        <v>273.6881362596921</v>
      </c>
      <c r="F192" s="36">
        <f t="shared" si="23"/>
        <v>29829</v>
      </c>
      <c r="G192" s="36">
        <f t="shared" si="24"/>
        <v>50000</v>
      </c>
      <c r="H192" s="36">
        <f t="shared" si="26"/>
        <v>50000</v>
      </c>
      <c r="I192" s="36">
        <f t="shared" si="25"/>
        <v>134569.23126193811</v>
      </c>
      <c r="J192" s="32"/>
      <c r="L192" s="37">
        <f t="shared" si="27"/>
        <v>50000</v>
      </c>
      <c r="M192" s="18"/>
    </row>
    <row r="193" spans="1:13" hidden="1" x14ac:dyDescent="0.25">
      <c r="A193" s="34">
        <v>169</v>
      </c>
      <c r="B193" s="35">
        <f t="shared" si="19"/>
        <v>2139.6507770648159</v>
      </c>
      <c r="C193" s="36">
        <f t="shared" si="20"/>
        <v>2803.5256512903775</v>
      </c>
      <c r="D193" s="36">
        <f t="shared" si="21"/>
        <v>4943.1764283551929</v>
      </c>
      <c r="E193" s="36">
        <f t="shared" si="22"/>
        <v>242.22461627148863</v>
      </c>
      <c r="F193" s="36">
        <f t="shared" si="23"/>
        <v>29829</v>
      </c>
      <c r="G193" s="36">
        <f t="shared" si="24"/>
        <v>50000</v>
      </c>
      <c r="H193" s="36">
        <f t="shared" si="26"/>
        <v>50000</v>
      </c>
      <c r="I193" s="36">
        <f t="shared" si="25"/>
        <v>116780.10665527443</v>
      </c>
      <c r="J193" s="32"/>
      <c r="L193" s="37">
        <f t="shared" si="27"/>
        <v>50000</v>
      </c>
      <c r="M193" s="18"/>
    </row>
    <row r="194" spans="1:13" hidden="1" x14ac:dyDescent="0.25">
      <c r="A194" s="34">
        <v>170</v>
      </c>
      <c r="B194" s="35">
        <f t="shared" si="19"/>
        <v>1856.8036958188636</v>
      </c>
      <c r="C194" s="36">
        <f t="shared" si="20"/>
        <v>2432.9188886515508</v>
      </c>
      <c r="D194" s="36">
        <f t="shared" si="21"/>
        <v>4289.7225844704144</v>
      </c>
      <c r="E194" s="36">
        <f t="shared" si="22"/>
        <v>210.20419197949397</v>
      </c>
      <c r="F194" s="36">
        <f t="shared" si="23"/>
        <v>29829</v>
      </c>
      <c r="G194" s="36">
        <f t="shared" si="24"/>
        <v>50000</v>
      </c>
      <c r="H194" s="36">
        <f t="shared" si="26"/>
        <v>50000</v>
      </c>
      <c r="I194" s="36">
        <f t="shared" si="25"/>
        <v>98676.114543072792</v>
      </c>
      <c r="J194" s="32"/>
      <c r="L194" s="37">
        <f t="shared" si="27"/>
        <v>50000</v>
      </c>
      <c r="M194" s="18"/>
    </row>
    <row r="195" spans="1:13" hidden="1" x14ac:dyDescent="0.25">
      <c r="A195" s="34">
        <v>171</v>
      </c>
      <c r="B195" s="35">
        <f t="shared" si="19"/>
        <v>1568.9502212348575</v>
      </c>
      <c r="C195" s="36">
        <f t="shared" si="20"/>
        <v>2055.7523863140163</v>
      </c>
      <c r="D195" s="36">
        <f t="shared" si="21"/>
        <v>3624.7026075488739</v>
      </c>
      <c r="E195" s="36">
        <f t="shared" si="22"/>
        <v>177.61700617753101</v>
      </c>
      <c r="F195" s="36">
        <f t="shared" si="23"/>
        <v>29829</v>
      </c>
      <c r="G195" s="36">
        <f t="shared" si="24"/>
        <v>50000</v>
      </c>
      <c r="H195" s="36">
        <f t="shared" si="26"/>
        <v>50000</v>
      </c>
      <c r="I195" s="36">
        <f t="shared" si="25"/>
        <v>80251.681770485171</v>
      </c>
      <c r="J195" s="32"/>
      <c r="L195" s="37">
        <f t="shared" si="27"/>
        <v>50000</v>
      </c>
      <c r="M195" s="18"/>
    </row>
    <row r="196" spans="1:13" hidden="1" x14ac:dyDescent="0.25">
      <c r="A196" s="34">
        <v>172</v>
      </c>
      <c r="B196" s="35">
        <f t="shared" si="19"/>
        <v>1276.0017401507143</v>
      </c>
      <c r="C196" s="36">
        <f t="shared" si="20"/>
        <v>1671.9100368851077</v>
      </c>
      <c r="D196" s="36">
        <f t="shared" si="21"/>
        <v>2947.9117770358221</v>
      </c>
      <c r="E196" s="36">
        <f t="shared" si="22"/>
        <v>144.4530271868733</v>
      </c>
      <c r="F196" s="36">
        <f t="shared" si="23"/>
        <v>29829</v>
      </c>
      <c r="G196" s="36">
        <f t="shared" si="24"/>
        <v>50000</v>
      </c>
      <c r="H196" s="36">
        <f t="shared" si="26"/>
        <v>50000</v>
      </c>
      <c r="I196" s="36">
        <f t="shared" si="25"/>
        <v>61501.136537822757</v>
      </c>
      <c r="J196" s="32"/>
      <c r="L196" s="37">
        <f t="shared" si="27"/>
        <v>50000</v>
      </c>
      <c r="M196" s="18"/>
    </row>
    <row r="197" spans="1:13" hidden="1" x14ac:dyDescent="0.25">
      <c r="A197" s="34">
        <v>173</v>
      </c>
      <c r="B197" s="35">
        <f t="shared" si="19"/>
        <v>977.86807095138192</v>
      </c>
      <c r="C197" s="36">
        <f t="shared" si="20"/>
        <v>1281.2736778713074</v>
      </c>
      <c r="D197" s="36">
        <f t="shared" si="21"/>
        <v>2259.1417488226894</v>
      </c>
      <c r="E197" s="36">
        <f t="shared" si="22"/>
        <v>110.70204576808096</v>
      </c>
      <c r="F197" s="36">
        <f t="shared" si="23"/>
        <v>29829</v>
      </c>
      <c r="G197" s="36">
        <f t="shared" si="24"/>
        <v>50000</v>
      </c>
      <c r="H197" s="36">
        <f t="shared" si="26"/>
        <v>50000</v>
      </c>
      <c r="I197" s="36">
        <f t="shared" si="25"/>
        <v>42418.70665454222</v>
      </c>
      <c r="J197" s="32"/>
      <c r="L197" s="37">
        <f t="shared" si="27"/>
        <v>50000</v>
      </c>
      <c r="M197" s="18"/>
    </row>
    <row r="198" spans="1:13" hidden="1" x14ac:dyDescent="0.25">
      <c r="A198" s="34">
        <v>174</v>
      </c>
      <c r="B198" s="35">
        <f t="shared" si="19"/>
        <v>674.45743580722137</v>
      </c>
      <c r="C198" s="36">
        <f t="shared" si="20"/>
        <v>883.72305530296296</v>
      </c>
      <c r="D198" s="36">
        <f t="shared" si="21"/>
        <v>1558.1804911101844</v>
      </c>
      <c r="E198" s="36">
        <f t="shared" si="22"/>
        <v>76.353671978175996</v>
      </c>
      <c r="F198" s="36">
        <f t="shared" si="23"/>
        <v>29829</v>
      </c>
      <c r="G198" s="36">
        <f t="shared" si="24"/>
        <v>50000</v>
      </c>
      <c r="H198" s="36">
        <f t="shared" si="26"/>
        <v>50000</v>
      </c>
      <c r="I198" s="36">
        <f t="shared" si="25"/>
        <v>22998.517762327614</v>
      </c>
      <c r="J198" s="32"/>
      <c r="L198" s="37">
        <f t="shared" si="27"/>
        <v>50000</v>
      </c>
      <c r="M198" s="18"/>
    </row>
    <row r="199" spans="1:13" hidden="1" x14ac:dyDescent="0.25">
      <c r="A199" s="34">
        <v>175</v>
      </c>
      <c r="B199" s="35">
        <f t="shared" si="19"/>
        <v>365.67643242100911</v>
      </c>
      <c r="C199" s="36">
        <f t="shared" si="20"/>
        <v>479.13578671515864</v>
      </c>
      <c r="D199" s="36">
        <f t="shared" si="21"/>
        <v>844.81221913616776</v>
      </c>
      <c r="E199" s="36">
        <f t="shared" si="22"/>
        <v>41.397331972189704</v>
      </c>
      <c r="F199" s="36">
        <f t="shared" si="23"/>
        <v>29829</v>
      </c>
      <c r="G199" s="36">
        <f t="shared" si="24"/>
        <v>50000</v>
      </c>
      <c r="H199" s="36">
        <f t="shared" si="26"/>
        <v>50000</v>
      </c>
      <c r="I199" s="36">
        <f t="shared" si="25"/>
        <v>3234.5915267208111</v>
      </c>
      <c r="J199" s="32"/>
      <c r="L199" s="37">
        <f t="shared" si="27"/>
        <v>50000</v>
      </c>
      <c r="M199" s="18"/>
    </row>
    <row r="200" spans="1:13" hidden="1" x14ac:dyDescent="0.25">
      <c r="A200" s="34">
        <v>176</v>
      </c>
      <c r="B200" s="35">
        <f t="shared" si="19"/>
        <v>51.430005274860896</v>
      </c>
      <c r="C200" s="36">
        <f t="shared" si="20"/>
        <v>67.387323473350236</v>
      </c>
      <c r="D200" s="36">
        <f t="shared" si="21"/>
        <v>118.81732874821114</v>
      </c>
      <c r="E200" s="36">
        <f t="shared" si="22"/>
        <v>5.8222647480974601</v>
      </c>
      <c r="F200" s="36">
        <f t="shared" si="23"/>
        <v>29829</v>
      </c>
      <c r="G200" s="36">
        <f t="shared" si="24"/>
        <v>50000</v>
      </c>
      <c r="H200" s="36">
        <f t="shared" si="26"/>
        <v>0</v>
      </c>
      <c r="I200" s="36">
        <f t="shared" si="25"/>
        <v>0</v>
      </c>
      <c r="J200" s="32"/>
      <c r="L200" s="37">
        <f t="shared" si="27"/>
        <v>0</v>
      </c>
      <c r="M200" s="18"/>
    </row>
    <row r="201" spans="1:13" hidden="1" x14ac:dyDescent="0.25">
      <c r="A201" s="34">
        <v>177</v>
      </c>
      <c r="B201" s="35">
        <f t="shared" si="19"/>
        <v>0</v>
      </c>
      <c r="C201" s="36">
        <f t="shared" si="20"/>
        <v>0</v>
      </c>
      <c r="D201" s="36">
        <f t="shared" si="21"/>
        <v>0</v>
      </c>
      <c r="E201" s="36">
        <f t="shared" si="22"/>
        <v>0</v>
      </c>
      <c r="F201" s="36">
        <f t="shared" si="23"/>
        <v>0</v>
      </c>
      <c r="G201" s="36">
        <f t="shared" si="24"/>
        <v>50000</v>
      </c>
      <c r="H201" s="36">
        <f t="shared" si="26"/>
        <v>0</v>
      </c>
      <c r="I201" s="36">
        <f t="shared" si="25"/>
        <v>0</v>
      </c>
      <c r="J201" s="32"/>
      <c r="L201" s="37">
        <f t="shared" si="27"/>
        <v>0</v>
      </c>
      <c r="M201" s="18"/>
    </row>
    <row r="202" spans="1:13" hidden="1" x14ac:dyDescent="0.25">
      <c r="A202" s="34">
        <v>178</v>
      </c>
      <c r="B202" s="35">
        <f t="shared" si="19"/>
        <v>0</v>
      </c>
      <c r="C202" s="36">
        <f t="shared" si="20"/>
        <v>0</v>
      </c>
      <c r="D202" s="36">
        <f t="shared" si="21"/>
        <v>0</v>
      </c>
      <c r="E202" s="36">
        <f t="shared" si="22"/>
        <v>0</v>
      </c>
      <c r="F202" s="36">
        <f t="shared" si="23"/>
        <v>0</v>
      </c>
      <c r="G202" s="36">
        <f t="shared" si="24"/>
        <v>50000</v>
      </c>
      <c r="H202" s="36">
        <f t="shared" si="26"/>
        <v>0</v>
      </c>
      <c r="I202" s="36">
        <f t="shared" si="25"/>
        <v>0</v>
      </c>
      <c r="J202" s="32"/>
      <c r="L202" s="37">
        <f t="shared" si="27"/>
        <v>0</v>
      </c>
      <c r="M202" s="18"/>
    </row>
    <row r="203" spans="1:13" hidden="1" x14ac:dyDescent="0.25">
      <c r="A203" s="34">
        <v>179</v>
      </c>
      <c r="B203" s="35">
        <f t="shared" si="19"/>
        <v>0</v>
      </c>
      <c r="C203" s="36">
        <f t="shared" si="20"/>
        <v>0</v>
      </c>
      <c r="D203" s="36">
        <f t="shared" si="21"/>
        <v>0</v>
      </c>
      <c r="E203" s="36">
        <f t="shared" si="22"/>
        <v>0</v>
      </c>
      <c r="F203" s="36">
        <f t="shared" si="23"/>
        <v>0</v>
      </c>
      <c r="G203" s="36">
        <f t="shared" si="24"/>
        <v>50000</v>
      </c>
      <c r="H203" s="36">
        <f t="shared" si="26"/>
        <v>0</v>
      </c>
      <c r="I203" s="36">
        <f t="shared" si="25"/>
        <v>0</v>
      </c>
      <c r="J203" s="32"/>
      <c r="L203" s="37">
        <f t="shared" si="27"/>
        <v>0</v>
      </c>
      <c r="M203" s="18"/>
    </row>
    <row r="204" spans="1:13" hidden="1" x14ac:dyDescent="0.25">
      <c r="A204" s="34">
        <v>180</v>
      </c>
      <c r="B204" s="35">
        <f t="shared" si="19"/>
        <v>0</v>
      </c>
      <c r="C204" s="36">
        <f t="shared" si="20"/>
        <v>0</v>
      </c>
      <c r="D204" s="36">
        <f t="shared" si="21"/>
        <v>0</v>
      </c>
      <c r="E204" s="36">
        <f t="shared" si="22"/>
        <v>0</v>
      </c>
      <c r="F204" s="36">
        <f t="shared" si="23"/>
        <v>0</v>
      </c>
      <c r="G204" s="36">
        <f t="shared" si="24"/>
        <v>50000</v>
      </c>
      <c r="H204" s="36">
        <f t="shared" si="26"/>
        <v>0</v>
      </c>
      <c r="I204" s="36">
        <f t="shared" si="25"/>
        <v>0</v>
      </c>
      <c r="J204" s="32"/>
      <c r="L204" s="37">
        <f t="shared" si="27"/>
        <v>0</v>
      </c>
      <c r="M204" s="18"/>
    </row>
    <row r="205" spans="1:13" hidden="1" x14ac:dyDescent="0.25">
      <c r="A205" s="34">
        <v>181</v>
      </c>
      <c r="B205" s="35">
        <f t="shared" si="19"/>
        <v>0</v>
      </c>
      <c r="C205" s="36">
        <f t="shared" si="20"/>
        <v>0</v>
      </c>
      <c r="D205" s="36">
        <f t="shared" si="21"/>
        <v>0</v>
      </c>
      <c r="E205" s="36">
        <f t="shared" si="22"/>
        <v>0</v>
      </c>
      <c r="F205" s="36">
        <f t="shared" si="23"/>
        <v>0</v>
      </c>
      <c r="G205" s="36">
        <f t="shared" si="24"/>
        <v>50000</v>
      </c>
      <c r="H205" s="36">
        <f t="shared" si="26"/>
        <v>0</v>
      </c>
      <c r="I205" s="36">
        <f t="shared" si="25"/>
        <v>0</v>
      </c>
      <c r="J205" s="32"/>
      <c r="L205" s="37">
        <f t="shared" si="27"/>
        <v>0</v>
      </c>
      <c r="M205" s="18"/>
    </row>
    <row r="206" spans="1:13" hidden="1" x14ac:dyDescent="0.25">
      <c r="A206" s="34">
        <v>182</v>
      </c>
      <c r="B206" s="35">
        <f t="shared" si="19"/>
        <v>0</v>
      </c>
      <c r="C206" s="36">
        <f t="shared" si="20"/>
        <v>0</v>
      </c>
      <c r="D206" s="36">
        <f t="shared" si="21"/>
        <v>0</v>
      </c>
      <c r="E206" s="36">
        <f t="shared" si="22"/>
        <v>0</v>
      </c>
      <c r="F206" s="36">
        <f t="shared" si="23"/>
        <v>0</v>
      </c>
      <c r="G206" s="36">
        <f t="shared" si="24"/>
        <v>50000</v>
      </c>
      <c r="H206" s="36">
        <f t="shared" si="26"/>
        <v>0</v>
      </c>
      <c r="I206" s="36">
        <f t="shared" si="25"/>
        <v>0</v>
      </c>
      <c r="J206" s="32"/>
      <c r="L206" s="37">
        <f t="shared" si="27"/>
        <v>0</v>
      </c>
    </row>
    <row r="207" spans="1:13" hidden="1" x14ac:dyDescent="0.25">
      <c r="A207" s="34">
        <v>183</v>
      </c>
      <c r="B207" s="35">
        <f t="shared" si="19"/>
        <v>0</v>
      </c>
      <c r="C207" s="36">
        <f t="shared" si="20"/>
        <v>0</v>
      </c>
      <c r="D207" s="36">
        <f t="shared" si="21"/>
        <v>0</v>
      </c>
      <c r="E207" s="36">
        <f t="shared" si="22"/>
        <v>0</v>
      </c>
      <c r="F207" s="36">
        <f t="shared" si="23"/>
        <v>0</v>
      </c>
      <c r="G207" s="36">
        <f t="shared" si="24"/>
        <v>50000</v>
      </c>
      <c r="H207" s="36">
        <f t="shared" si="26"/>
        <v>0</v>
      </c>
      <c r="I207" s="36">
        <f t="shared" si="25"/>
        <v>0</v>
      </c>
      <c r="J207" s="32"/>
      <c r="L207" s="37">
        <f t="shared" si="27"/>
        <v>0</v>
      </c>
    </row>
    <row r="208" spans="1:13" hidden="1" x14ac:dyDescent="0.25">
      <c r="A208" s="34">
        <v>184</v>
      </c>
      <c r="B208" s="35">
        <f t="shared" si="19"/>
        <v>0</v>
      </c>
      <c r="C208" s="36">
        <f t="shared" si="20"/>
        <v>0</v>
      </c>
      <c r="D208" s="36">
        <f t="shared" si="21"/>
        <v>0</v>
      </c>
      <c r="E208" s="36">
        <f t="shared" si="22"/>
        <v>0</v>
      </c>
      <c r="F208" s="36">
        <f t="shared" si="23"/>
        <v>0</v>
      </c>
      <c r="G208" s="36">
        <f t="shared" si="24"/>
        <v>50000</v>
      </c>
      <c r="H208" s="36">
        <f t="shared" si="26"/>
        <v>0</v>
      </c>
      <c r="I208" s="36">
        <f t="shared" si="25"/>
        <v>0</v>
      </c>
      <c r="J208" s="32"/>
      <c r="L208" s="37">
        <f t="shared" si="27"/>
        <v>0</v>
      </c>
    </row>
    <row r="209" spans="1:12" hidden="1" x14ac:dyDescent="0.25">
      <c r="A209" s="34">
        <v>185</v>
      </c>
      <c r="B209" s="35">
        <f t="shared" si="19"/>
        <v>0</v>
      </c>
      <c r="C209" s="36">
        <f t="shared" si="20"/>
        <v>0</v>
      </c>
      <c r="D209" s="36">
        <f t="shared" si="21"/>
        <v>0</v>
      </c>
      <c r="E209" s="36">
        <f t="shared" si="22"/>
        <v>0</v>
      </c>
      <c r="F209" s="36">
        <f t="shared" si="23"/>
        <v>0</v>
      </c>
      <c r="G209" s="36">
        <f t="shared" si="24"/>
        <v>50000</v>
      </c>
      <c r="H209" s="36">
        <f t="shared" si="26"/>
        <v>0</v>
      </c>
      <c r="I209" s="36">
        <f t="shared" si="25"/>
        <v>0</v>
      </c>
      <c r="J209" s="32"/>
      <c r="L209" s="37">
        <f t="shared" si="27"/>
        <v>0</v>
      </c>
    </row>
    <row r="210" spans="1:12" hidden="1" x14ac:dyDescent="0.25">
      <c r="A210" s="34">
        <v>186</v>
      </c>
      <c r="B210" s="35">
        <f t="shared" si="19"/>
        <v>0</v>
      </c>
      <c r="C210" s="36">
        <f t="shared" si="20"/>
        <v>0</v>
      </c>
      <c r="D210" s="36">
        <f t="shared" si="21"/>
        <v>0</v>
      </c>
      <c r="E210" s="36">
        <f t="shared" si="22"/>
        <v>0</v>
      </c>
      <c r="F210" s="36">
        <f t="shared" si="23"/>
        <v>0</v>
      </c>
      <c r="G210" s="36">
        <f t="shared" si="24"/>
        <v>50000</v>
      </c>
      <c r="H210" s="36">
        <f t="shared" si="26"/>
        <v>0</v>
      </c>
      <c r="I210" s="36">
        <f t="shared" si="25"/>
        <v>0</v>
      </c>
      <c r="J210" s="32"/>
      <c r="L210" s="37">
        <f t="shared" si="27"/>
        <v>0</v>
      </c>
    </row>
    <row r="211" spans="1:12" hidden="1" x14ac:dyDescent="0.25">
      <c r="A211" s="34">
        <v>187</v>
      </c>
      <c r="B211" s="35">
        <f t="shared" si="19"/>
        <v>0</v>
      </c>
      <c r="C211" s="36">
        <f t="shared" si="20"/>
        <v>0</v>
      </c>
      <c r="D211" s="36">
        <f t="shared" si="21"/>
        <v>0</v>
      </c>
      <c r="E211" s="36">
        <f t="shared" si="22"/>
        <v>0</v>
      </c>
      <c r="F211" s="36">
        <f t="shared" si="23"/>
        <v>0</v>
      </c>
      <c r="G211" s="36">
        <f t="shared" si="24"/>
        <v>50000</v>
      </c>
      <c r="H211" s="36">
        <f t="shared" si="26"/>
        <v>0</v>
      </c>
      <c r="I211" s="36">
        <f t="shared" si="25"/>
        <v>0</v>
      </c>
      <c r="J211" s="32"/>
      <c r="L211" s="37">
        <f t="shared" si="27"/>
        <v>0</v>
      </c>
    </row>
    <row r="212" spans="1:12" hidden="1" x14ac:dyDescent="0.25">
      <c r="A212" s="34">
        <v>188</v>
      </c>
      <c r="B212" s="35">
        <f t="shared" si="19"/>
        <v>0</v>
      </c>
      <c r="C212" s="36">
        <f t="shared" si="20"/>
        <v>0</v>
      </c>
      <c r="D212" s="36">
        <f t="shared" si="21"/>
        <v>0</v>
      </c>
      <c r="E212" s="36">
        <f t="shared" si="22"/>
        <v>0</v>
      </c>
      <c r="F212" s="36">
        <f t="shared" si="23"/>
        <v>0</v>
      </c>
      <c r="G212" s="36">
        <f t="shared" si="24"/>
        <v>50000</v>
      </c>
      <c r="H212" s="36">
        <f t="shared" si="26"/>
        <v>0</v>
      </c>
      <c r="I212" s="36">
        <f t="shared" si="25"/>
        <v>0</v>
      </c>
      <c r="J212" s="32"/>
      <c r="L212" s="37">
        <f t="shared" si="27"/>
        <v>0</v>
      </c>
    </row>
    <row r="213" spans="1:12" hidden="1" x14ac:dyDescent="0.25">
      <c r="A213" s="34">
        <v>189</v>
      </c>
      <c r="B213" s="35">
        <f t="shared" si="19"/>
        <v>0</v>
      </c>
      <c r="C213" s="36">
        <f t="shared" si="20"/>
        <v>0</v>
      </c>
      <c r="D213" s="36">
        <f t="shared" si="21"/>
        <v>0</v>
      </c>
      <c r="E213" s="36">
        <f t="shared" si="22"/>
        <v>0</v>
      </c>
      <c r="F213" s="36">
        <f t="shared" si="23"/>
        <v>0</v>
      </c>
      <c r="G213" s="36">
        <f t="shared" si="24"/>
        <v>50000</v>
      </c>
      <c r="H213" s="36">
        <f t="shared" si="26"/>
        <v>0</v>
      </c>
      <c r="I213" s="36">
        <f t="shared" si="25"/>
        <v>0</v>
      </c>
      <c r="J213" s="32"/>
      <c r="L213" s="37">
        <f t="shared" si="27"/>
        <v>0</v>
      </c>
    </row>
    <row r="214" spans="1:12" hidden="1" x14ac:dyDescent="0.25">
      <c r="A214" s="34">
        <v>190</v>
      </c>
      <c r="B214" s="35">
        <f t="shared" si="19"/>
        <v>0</v>
      </c>
      <c r="C214" s="36">
        <f t="shared" si="20"/>
        <v>0</v>
      </c>
      <c r="D214" s="36">
        <f t="shared" si="21"/>
        <v>0</v>
      </c>
      <c r="E214" s="36">
        <f t="shared" si="22"/>
        <v>0</v>
      </c>
      <c r="F214" s="36">
        <f t="shared" si="23"/>
        <v>0</v>
      </c>
      <c r="G214" s="36">
        <f t="shared" si="24"/>
        <v>50000</v>
      </c>
      <c r="H214" s="36">
        <f t="shared" si="26"/>
        <v>0</v>
      </c>
      <c r="I214" s="36">
        <f t="shared" si="25"/>
        <v>0</v>
      </c>
      <c r="J214" s="32"/>
      <c r="L214" s="37">
        <f t="shared" si="27"/>
        <v>0</v>
      </c>
    </row>
    <row r="215" spans="1:12" hidden="1" x14ac:dyDescent="0.25">
      <c r="A215" s="34">
        <v>191</v>
      </c>
      <c r="B215" s="35">
        <f t="shared" si="19"/>
        <v>0</v>
      </c>
      <c r="C215" s="36">
        <f t="shared" si="20"/>
        <v>0</v>
      </c>
      <c r="D215" s="36">
        <f t="shared" si="21"/>
        <v>0</v>
      </c>
      <c r="E215" s="36">
        <f t="shared" si="22"/>
        <v>0</v>
      </c>
      <c r="F215" s="36">
        <f t="shared" si="23"/>
        <v>0</v>
      </c>
      <c r="G215" s="36">
        <f t="shared" si="24"/>
        <v>50000</v>
      </c>
      <c r="H215" s="36">
        <f t="shared" si="26"/>
        <v>0</v>
      </c>
      <c r="I215" s="36">
        <f t="shared" si="25"/>
        <v>0</v>
      </c>
      <c r="J215" s="32"/>
      <c r="L215" s="37">
        <f t="shared" si="27"/>
        <v>0</v>
      </c>
    </row>
    <row r="216" spans="1:12" hidden="1" x14ac:dyDescent="0.25">
      <c r="A216" s="34">
        <v>192</v>
      </c>
      <c r="B216" s="35">
        <f t="shared" si="19"/>
        <v>0</v>
      </c>
      <c r="C216" s="36">
        <f t="shared" si="20"/>
        <v>0</v>
      </c>
      <c r="D216" s="36">
        <f t="shared" si="21"/>
        <v>0</v>
      </c>
      <c r="E216" s="36">
        <f t="shared" si="22"/>
        <v>0</v>
      </c>
      <c r="F216" s="36">
        <f t="shared" si="23"/>
        <v>0</v>
      </c>
      <c r="G216" s="36">
        <f t="shared" si="24"/>
        <v>50000</v>
      </c>
      <c r="H216" s="36">
        <f t="shared" si="26"/>
        <v>0</v>
      </c>
      <c r="I216" s="36">
        <f t="shared" si="25"/>
        <v>0</v>
      </c>
      <c r="J216" s="32"/>
      <c r="L216" s="37">
        <f t="shared" si="27"/>
        <v>0</v>
      </c>
    </row>
    <row r="217" spans="1:12" hidden="1" x14ac:dyDescent="0.25">
      <c r="A217" s="34">
        <v>193</v>
      </c>
      <c r="B217" s="35">
        <f t="shared" si="19"/>
        <v>0</v>
      </c>
      <c r="C217" s="36">
        <f t="shared" si="20"/>
        <v>0</v>
      </c>
      <c r="D217" s="36">
        <f t="shared" si="21"/>
        <v>0</v>
      </c>
      <c r="E217" s="36">
        <f t="shared" si="22"/>
        <v>0</v>
      </c>
      <c r="F217" s="36">
        <f t="shared" si="23"/>
        <v>0</v>
      </c>
      <c r="G217" s="36">
        <f t="shared" si="24"/>
        <v>50000</v>
      </c>
      <c r="H217" s="36">
        <f t="shared" si="26"/>
        <v>0</v>
      </c>
      <c r="I217" s="36">
        <f t="shared" si="25"/>
        <v>0</v>
      </c>
      <c r="J217" s="32"/>
      <c r="L217" s="37">
        <f t="shared" si="27"/>
        <v>0</v>
      </c>
    </row>
    <row r="218" spans="1:12" hidden="1" x14ac:dyDescent="0.25">
      <c r="A218" s="34">
        <v>194</v>
      </c>
      <c r="B218" s="35">
        <f t="shared" ref="B218:B281" si="28">(I217*$E$5)</f>
        <v>0</v>
      </c>
      <c r="C218" s="36">
        <f t="shared" ref="C218:C281" si="29">+I217/$E$4</f>
        <v>0</v>
      </c>
      <c r="D218" s="36">
        <f t="shared" ref="D218:D281" si="30">+C218+B218</f>
        <v>0</v>
      </c>
      <c r="E218" s="36">
        <f t="shared" ref="E218:E281" si="31">+I217/1000000*$A$10</f>
        <v>0</v>
      </c>
      <c r="F218" s="36">
        <f t="shared" ref="F218:F281" si="32">IF(C218&gt;0,$E$12,0)</f>
        <v>0</v>
      </c>
      <c r="G218" s="36">
        <f t="shared" ref="G218:G281" si="33">IF(D218+E218+F218&lt;$I$13,$I$13,D218+E218+F218)</f>
        <v>50000</v>
      </c>
      <c r="H218" s="36">
        <f t="shared" si="26"/>
        <v>0</v>
      </c>
      <c r="I218" s="36">
        <f t="shared" ref="I218:I281" si="34">IF(I217-C218-(G218-(D218+E218+F218))&gt;=0,I217-C218-(G218-(D218+E218+F218)),0)</f>
        <v>0</v>
      </c>
      <c r="J218" s="32"/>
      <c r="L218" s="37">
        <f t="shared" si="27"/>
        <v>0</v>
      </c>
    </row>
    <row r="219" spans="1:12" hidden="1" x14ac:dyDescent="0.25">
      <c r="A219" s="34">
        <v>195</v>
      </c>
      <c r="B219" s="35">
        <f t="shared" si="28"/>
        <v>0</v>
      </c>
      <c r="C219" s="36">
        <f t="shared" si="29"/>
        <v>0</v>
      </c>
      <c r="D219" s="36">
        <f t="shared" si="30"/>
        <v>0</v>
      </c>
      <c r="E219" s="36">
        <f t="shared" si="31"/>
        <v>0</v>
      </c>
      <c r="F219" s="36">
        <f t="shared" si="32"/>
        <v>0</v>
      </c>
      <c r="G219" s="36">
        <f t="shared" si="33"/>
        <v>50000</v>
      </c>
      <c r="H219" s="36">
        <f t="shared" ref="H219:H282" si="35">IF(I219&lt;=0,0,G219)</f>
        <v>0</v>
      </c>
      <c r="I219" s="36">
        <f t="shared" si="34"/>
        <v>0</v>
      </c>
      <c r="J219" s="32"/>
      <c r="L219" s="37">
        <f t="shared" si="27"/>
        <v>0</v>
      </c>
    </row>
    <row r="220" spans="1:12" hidden="1" x14ac:dyDescent="0.25">
      <c r="A220" s="34">
        <v>196</v>
      </c>
      <c r="B220" s="35">
        <f t="shared" si="28"/>
        <v>0</v>
      </c>
      <c r="C220" s="36">
        <f t="shared" si="29"/>
        <v>0</v>
      </c>
      <c r="D220" s="36">
        <f t="shared" si="30"/>
        <v>0</v>
      </c>
      <c r="E220" s="36">
        <f t="shared" si="31"/>
        <v>0</v>
      </c>
      <c r="F220" s="36">
        <f t="shared" si="32"/>
        <v>0</v>
      </c>
      <c r="G220" s="36">
        <f t="shared" si="33"/>
        <v>50000</v>
      </c>
      <c r="H220" s="36">
        <f t="shared" si="35"/>
        <v>0</v>
      </c>
      <c r="I220" s="36">
        <f t="shared" si="34"/>
        <v>0</v>
      </c>
      <c r="J220" s="32"/>
      <c r="L220" s="37">
        <f t="shared" si="27"/>
        <v>0</v>
      </c>
    </row>
    <row r="221" spans="1:12" hidden="1" x14ac:dyDescent="0.25">
      <c r="A221" s="34">
        <v>197</v>
      </c>
      <c r="B221" s="35">
        <f t="shared" si="28"/>
        <v>0</v>
      </c>
      <c r="C221" s="36">
        <f t="shared" si="29"/>
        <v>0</v>
      </c>
      <c r="D221" s="36">
        <f t="shared" si="30"/>
        <v>0</v>
      </c>
      <c r="E221" s="36">
        <f t="shared" si="31"/>
        <v>0</v>
      </c>
      <c r="F221" s="36">
        <f t="shared" si="32"/>
        <v>0</v>
      </c>
      <c r="G221" s="36">
        <f t="shared" si="33"/>
        <v>50000</v>
      </c>
      <c r="H221" s="36">
        <f t="shared" si="35"/>
        <v>0</v>
      </c>
      <c r="I221" s="36">
        <f t="shared" si="34"/>
        <v>0</v>
      </c>
      <c r="J221" s="32"/>
      <c r="L221" s="37">
        <f t="shared" si="27"/>
        <v>0</v>
      </c>
    </row>
    <row r="222" spans="1:12" hidden="1" x14ac:dyDescent="0.25">
      <c r="A222" s="34">
        <v>198</v>
      </c>
      <c r="B222" s="35">
        <f t="shared" si="28"/>
        <v>0</v>
      </c>
      <c r="C222" s="36">
        <f t="shared" si="29"/>
        <v>0</v>
      </c>
      <c r="D222" s="36">
        <f t="shared" si="30"/>
        <v>0</v>
      </c>
      <c r="E222" s="36">
        <f t="shared" si="31"/>
        <v>0</v>
      </c>
      <c r="F222" s="36">
        <f t="shared" si="32"/>
        <v>0</v>
      </c>
      <c r="G222" s="36">
        <f t="shared" si="33"/>
        <v>50000</v>
      </c>
      <c r="H222" s="36">
        <f t="shared" si="35"/>
        <v>0</v>
      </c>
      <c r="I222" s="36">
        <f t="shared" si="34"/>
        <v>0</v>
      </c>
      <c r="J222" s="32"/>
      <c r="L222" s="37">
        <f t="shared" si="27"/>
        <v>0</v>
      </c>
    </row>
    <row r="223" spans="1:12" hidden="1" x14ac:dyDescent="0.25">
      <c r="A223" s="34">
        <v>199</v>
      </c>
      <c r="B223" s="35">
        <f t="shared" si="28"/>
        <v>0</v>
      </c>
      <c r="C223" s="36">
        <f t="shared" si="29"/>
        <v>0</v>
      </c>
      <c r="D223" s="36">
        <f t="shared" si="30"/>
        <v>0</v>
      </c>
      <c r="E223" s="36">
        <f t="shared" si="31"/>
        <v>0</v>
      </c>
      <c r="F223" s="36">
        <f t="shared" si="32"/>
        <v>0</v>
      </c>
      <c r="G223" s="36">
        <f t="shared" si="33"/>
        <v>50000</v>
      </c>
      <c r="H223" s="36">
        <f t="shared" si="35"/>
        <v>0</v>
      </c>
      <c r="I223" s="36">
        <f t="shared" si="34"/>
        <v>0</v>
      </c>
      <c r="J223" s="32"/>
      <c r="L223" s="37">
        <f t="shared" si="27"/>
        <v>0</v>
      </c>
    </row>
    <row r="224" spans="1:12" hidden="1" x14ac:dyDescent="0.25">
      <c r="A224" s="34">
        <v>200</v>
      </c>
      <c r="B224" s="35">
        <f t="shared" si="28"/>
        <v>0</v>
      </c>
      <c r="C224" s="36">
        <f t="shared" si="29"/>
        <v>0</v>
      </c>
      <c r="D224" s="36">
        <f t="shared" si="30"/>
        <v>0</v>
      </c>
      <c r="E224" s="36">
        <f t="shared" si="31"/>
        <v>0</v>
      </c>
      <c r="F224" s="36">
        <f t="shared" si="32"/>
        <v>0</v>
      </c>
      <c r="G224" s="36">
        <f t="shared" si="33"/>
        <v>50000</v>
      </c>
      <c r="H224" s="36">
        <f t="shared" si="35"/>
        <v>0</v>
      </c>
      <c r="I224" s="36">
        <f t="shared" si="34"/>
        <v>0</v>
      </c>
      <c r="J224" s="32"/>
      <c r="L224" s="37">
        <f t="shared" si="27"/>
        <v>0</v>
      </c>
    </row>
    <row r="225" spans="1:12" hidden="1" x14ac:dyDescent="0.25">
      <c r="A225" s="34">
        <v>201</v>
      </c>
      <c r="B225" s="35">
        <f t="shared" si="28"/>
        <v>0</v>
      </c>
      <c r="C225" s="36">
        <f t="shared" si="29"/>
        <v>0</v>
      </c>
      <c r="D225" s="36">
        <f t="shared" si="30"/>
        <v>0</v>
      </c>
      <c r="E225" s="36">
        <f t="shared" si="31"/>
        <v>0</v>
      </c>
      <c r="F225" s="36">
        <f t="shared" si="32"/>
        <v>0</v>
      </c>
      <c r="G225" s="36">
        <f t="shared" si="33"/>
        <v>50000</v>
      </c>
      <c r="H225" s="36">
        <f t="shared" si="35"/>
        <v>0</v>
      </c>
      <c r="I225" s="36">
        <f t="shared" si="34"/>
        <v>0</v>
      </c>
      <c r="J225" s="32"/>
      <c r="L225" s="37">
        <f t="shared" si="27"/>
        <v>0</v>
      </c>
    </row>
    <row r="226" spans="1:12" hidden="1" x14ac:dyDescent="0.25">
      <c r="A226" s="34">
        <v>202</v>
      </c>
      <c r="B226" s="35">
        <f t="shared" si="28"/>
        <v>0</v>
      </c>
      <c r="C226" s="36">
        <f t="shared" si="29"/>
        <v>0</v>
      </c>
      <c r="D226" s="36">
        <f t="shared" si="30"/>
        <v>0</v>
      </c>
      <c r="E226" s="36">
        <f t="shared" si="31"/>
        <v>0</v>
      </c>
      <c r="F226" s="36">
        <f t="shared" si="32"/>
        <v>0</v>
      </c>
      <c r="G226" s="36">
        <f t="shared" si="33"/>
        <v>50000</v>
      </c>
      <c r="H226" s="36">
        <f t="shared" si="35"/>
        <v>0</v>
      </c>
      <c r="I226" s="36">
        <f t="shared" si="34"/>
        <v>0</v>
      </c>
      <c r="J226" s="32"/>
      <c r="L226" s="37">
        <f t="shared" si="27"/>
        <v>0</v>
      </c>
    </row>
    <row r="227" spans="1:12" hidden="1" x14ac:dyDescent="0.25">
      <c r="A227" s="34">
        <v>203</v>
      </c>
      <c r="B227" s="35">
        <f t="shared" si="28"/>
        <v>0</v>
      </c>
      <c r="C227" s="36">
        <f t="shared" si="29"/>
        <v>0</v>
      </c>
      <c r="D227" s="36">
        <f t="shared" si="30"/>
        <v>0</v>
      </c>
      <c r="E227" s="36">
        <f t="shared" si="31"/>
        <v>0</v>
      </c>
      <c r="F227" s="36">
        <f t="shared" si="32"/>
        <v>0</v>
      </c>
      <c r="G227" s="36">
        <f t="shared" si="33"/>
        <v>50000</v>
      </c>
      <c r="H227" s="36">
        <f t="shared" si="35"/>
        <v>0</v>
      </c>
      <c r="I227" s="36">
        <f t="shared" si="34"/>
        <v>0</v>
      </c>
      <c r="J227" s="32"/>
      <c r="L227" s="37">
        <f t="shared" si="27"/>
        <v>0</v>
      </c>
    </row>
    <row r="228" spans="1:12" hidden="1" x14ac:dyDescent="0.25">
      <c r="A228" s="34">
        <v>204</v>
      </c>
      <c r="B228" s="35">
        <f t="shared" si="28"/>
        <v>0</v>
      </c>
      <c r="C228" s="36">
        <f t="shared" si="29"/>
        <v>0</v>
      </c>
      <c r="D228" s="36">
        <f t="shared" si="30"/>
        <v>0</v>
      </c>
      <c r="E228" s="36">
        <f t="shared" si="31"/>
        <v>0</v>
      </c>
      <c r="F228" s="36">
        <f t="shared" si="32"/>
        <v>0</v>
      </c>
      <c r="G228" s="36">
        <f t="shared" si="33"/>
        <v>50000</v>
      </c>
      <c r="H228" s="36">
        <f t="shared" si="35"/>
        <v>0</v>
      </c>
      <c r="I228" s="36">
        <f t="shared" si="34"/>
        <v>0</v>
      </c>
      <c r="J228" s="32"/>
      <c r="L228" s="37">
        <f t="shared" si="27"/>
        <v>0</v>
      </c>
    </row>
    <row r="229" spans="1:12" hidden="1" x14ac:dyDescent="0.25">
      <c r="A229" s="34">
        <v>205</v>
      </c>
      <c r="B229" s="35">
        <f t="shared" si="28"/>
        <v>0</v>
      </c>
      <c r="C229" s="36">
        <f t="shared" si="29"/>
        <v>0</v>
      </c>
      <c r="D229" s="36">
        <f t="shared" si="30"/>
        <v>0</v>
      </c>
      <c r="E229" s="36">
        <f t="shared" si="31"/>
        <v>0</v>
      </c>
      <c r="F229" s="36">
        <f t="shared" si="32"/>
        <v>0</v>
      </c>
      <c r="G229" s="36">
        <f t="shared" si="33"/>
        <v>50000</v>
      </c>
      <c r="H229" s="36">
        <f t="shared" si="35"/>
        <v>0</v>
      </c>
      <c r="I229" s="36">
        <f t="shared" si="34"/>
        <v>0</v>
      </c>
      <c r="J229" s="32"/>
      <c r="L229" s="37">
        <f t="shared" si="27"/>
        <v>0</v>
      </c>
    </row>
    <row r="230" spans="1:12" hidden="1" x14ac:dyDescent="0.25">
      <c r="A230" s="34">
        <v>206</v>
      </c>
      <c r="B230" s="35">
        <f t="shared" si="28"/>
        <v>0</v>
      </c>
      <c r="C230" s="36">
        <f t="shared" si="29"/>
        <v>0</v>
      </c>
      <c r="D230" s="36">
        <f t="shared" si="30"/>
        <v>0</v>
      </c>
      <c r="E230" s="36">
        <f t="shared" si="31"/>
        <v>0</v>
      </c>
      <c r="F230" s="36">
        <f t="shared" si="32"/>
        <v>0</v>
      </c>
      <c r="G230" s="36">
        <f t="shared" si="33"/>
        <v>50000</v>
      </c>
      <c r="H230" s="36">
        <f t="shared" si="35"/>
        <v>0</v>
      </c>
      <c r="I230" s="36">
        <f t="shared" si="34"/>
        <v>0</v>
      </c>
      <c r="J230" s="32"/>
      <c r="L230" s="37">
        <f t="shared" si="27"/>
        <v>0</v>
      </c>
    </row>
    <row r="231" spans="1:12" hidden="1" x14ac:dyDescent="0.25">
      <c r="A231" s="34">
        <v>207</v>
      </c>
      <c r="B231" s="35">
        <f t="shared" si="28"/>
        <v>0</v>
      </c>
      <c r="C231" s="36">
        <f t="shared" si="29"/>
        <v>0</v>
      </c>
      <c r="D231" s="36">
        <f t="shared" si="30"/>
        <v>0</v>
      </c>
      <c r="E231" s="36">
        <f t="shared" si="31"/>
        <v>0</v>
      </c>
      <c r="F231" s="36">
        <f t="shared" si="32"/>
        <v>0</v>
      </c>
      <c r="G231" s="36">
        <f t="shared" si="33"/>
        <v>50000</v>
      </c>
      <c r="H231" s="36">
        <f t="shared" si="35"/>
        <v>0</v>
      </c>
      <c r="I231" s="36">
        <f t="shared" si="34"/>
        <v>0</v>
      </c>
      <c r="J231" s="32"/>
      <c r="L231" s="37">
        <f t="shared" si="27"/>
        <v>0</v>
      </c>
    </row>
    <row r="232" spans="1:12" hidden="1" x14ac:dyDescent="0.25">
      <c r="A232" s="34">
        <v>208</v>
      </c>
      <c r="B232" s="35">
        <f t="shared" si="28"/>
        <v>0</v>
      </c>
      <c r="C232" s="36">
        <f t="shared" si="29"/>
        <v>0</v>
      </c>
      <c r="D232" s="36">
        <f t="shared" si="30"/>
        <v>0</v>
      </c>
      <c r="E232" s="36">
        <f t="shared" si="31"/>
        <v>0</v>
      </c>
      <c r="F232" s="36">
        <f t="shared" si="32"/>
        <v>0</v>
      </c>
      <c r="G232" s="36">
        <f t="shared" si="33"/>
        <v>50000</v>
      </c>
      <c r="H232" s="36">
        <f t="shared" si="35"/>
        <v>0</v>
      </c>
      <c r="I232" s="36">
        <f t="shared" si="34"/>
        <v>0</v>
      </c>
      <c r="J232" s="32"/>
      <c r="L232" s="37">
        <f t="shared" si="27"/>
        <v>0</v>
      </c>
    </row>
    <row r="233" spans="1:12" hidden="1" x14ac:dyDescent="0.25">
      <c r="A233" s="34">
        <v>209</v>
      </c>
      <c r="B233" s="35">
        <f t="shared" si="28"/>
        <v>0</v>
      </c>
      <c r="C233" s="36">
        <f t="shared" si="29"/>
        <v>0</v>
      </c>
      <c r="D233" s="36">
        <f t="shared" si="30"/>
        <v>0</v>
      </c>
      <c r="E233" s="36">
        <f t="shared" si="31"/>
        <v>0</v>
      </c>
      <c r="F233" s="36">
        <f t="shared" si="32"/>
        <v>0</v>
      </c>
      <c r="G233" s="36">
        <f t="shared" si="33"/>
        <v>50000</v>
      </c>
      <c r="H233" s="36">
        <f t="shared" si="35"/>
        <v>0</v>
      </c>
      <c r="I233" s="36">
        <f t="shared" si="34"/>
        <v>0</v>
      </c>
      <c r="J233" s="32"/>
      <c r="L233" s="37">
        <f t="shared" si="27"/>
        <v>0</v>
      </c>
    </row>
    <row r="234" spans="1:12" hidden="1" x14ac:dyDescent="0.25">
      <c r="A234" s="34">
        <v>210</v>
      </c>
      <c r="B234" s="35">
        <f t="shared" si="28"/>
        <v>0</v>
      </c>
      <c r="C234" s="36">
        <f t="shared" si="29"/>
        <v>0</v>
      </c>
      <c r="D234" s="36">
        <f t="shared" si="30"/>
        <v>0</v>
      </c>
      <c r="E234" s="36">
        <f t="shared" si="31"/>
        <v>0</v>
      </c>
      <c r="F234" s="36">
        <f t="shared" si="32"/>
        <v>0</v>
      </c>
      <c r="G234" s="36">
        <f t="shared" si="33"/>
        <v>50000</v>
      </c>
      <c r="H234" s="36">
        <f t="shared" si="35"/>
        <v>0</v>
      </c>
      <c r="I234" s="36">
        <f t="shared" si="34"/>
        <v>0</v>
      </c>
      <c r="J234" s="32"/>
      <c r="L234" s="37">
        <f t="shared" si="27"/>
        <v>0</v>
      </c>
    </row>
    <row r="235" spans="1:12" hidden="1" x14ac:dyDescent="0.25">
      <c r="A235" s="34">
        <v>211</v>
      </c>
      <c r="B235" s="35">
        <f t="shared" si="28"/>
        <v>0</v>
      </c>
      <c r="C235" s="36">
        <f t="shared" si="29"/>
        <v>0</v>
      </c>
      <c r="D235" s="36">
        <f t="shared" si="30"/>
        <v>0</v>
      </c>
      <c r="E235" s="36">
        <f t="shared" si="31"/>
        <v>0</v>
      </c>
      <c r="F235" s="36">
        <f t="shared" si="32"/>
        <v>0</v>
      </c>
      <c r="G235" s="36">
        <f t="shared" si="33"/>
        <v>50000</v>
      </c>
      <c r="H235" s="36">
        <f t="shared" si="35"/>
        <v>0</v>
      </c>
      <c r="I235" s="36">
        <f t="shared" si="34"/>
        <v>0</v>
      </c>
      <c r="J235" s="32"/>
      <c r="L235" s="37">
        <f t="shared" ref="L235:L298" si="36">H235</f>
        <v>0</v>
      </c>
    </row>
    <row r="236" spans="1:12" hidden="1" x14ac:dyDescent="0.25">
      <c r="A236" s="34">
        <v>212</v>
      </c>
      <c r="B236" s="35">
        <f t="shared" si="28"/>
        <v>0</v>
      </c>
      <c r="C236" s="36">
        <f t="shared" si="29"/>
        <v>0</v>
      </c>
      <c r="D236" s="36">
        <f t="shared" si="30"/>
        <v>0</v>
      </c>
      <c r="E236" s="36">
        <f t="shared" si="31"/>
        <v>0</v>
      </c>
      <c r="F236" s="36">
        <f t="shared" si="32"/>
        <v>0</v>
      </c>
      <c r="G236" s="36">
        <f t="shared" si="33"/>
        <v>50000</v>
      </c>
      <c r="H236" s="36">
        <f t="shared" si="35"/>
        <v>0</v>
      </c>
      <c r="I236" s="36">
        <f t="shared" si="34"/>
        <v>0</v>
      </c>
      <c r="J236" s="32"/>
      <c r="L236" s="37">
        <f t="shared" si="36"/>
        <v>0</v>
      </c>
    </row>
    <row r="237" spans="1:12" hidden="1" x14ac:dyDescent="0.25">
      <c r="A237" s="34">
        <v>213</v>
      </c>
      <c r="B237" s="35">
        <f t="shared" si="28"/>
        <v>0</v>
      </c>
      <c r="C237" s="36">
        <f t="shared" si="29"/>
        <v>0</v>
      </c>
      <c r="D237" s="36">
        <f t="shared" si="30"/>
        <v>0</v>
      </c>
      <c r="E237" s="36">
        <f t="shared" si="31"/>
        <v>0</v>
      </c>
      <c r="F237" s="36">
        <f t="shared" si="32"/>
        <v>0</v>
      </c>
      <c r="G237" s="36">
        <f t="shared" si="33"/>
        <v>50000</v>
      </c>
      <c r="H237" s="36">
        <f t="shared" si="35"/>
        <v>0</v>
      </c>
      <c r="I237" s="36">
        <f t="shared" si="34"/>
        <v>0</v>
      </c>
      <c r="J237" s="32"/>
      <c r="L237" s="37">
        <f t="shared" si="36"/>
        <v>0</v>
      </c>
    </row>
    <row r="238" spans="1:12" hidden="1" x14ac:dyDescent="0.25">
      <c r="A238" s="34">
        <v>214</v>
      </c>
      <c r="B238" s="35">
        <f t="shared" si="28"/>
        <v>0</v>
      </c>
      <c r="C238" s="36">
        <f t="shared" si="29"/>
        <v>0</v>
      </c>
      <c r="D238" s="36">
        <f t="shared" si="30"/>
        <v>0</v>
      </c>
      <c r="E238" s="36">
        <f t="shared" si="31"/>
        <v>0</v>
      </c>
      <c r="F238" s="36">
        <f t="shared" si="32"/>
        <v>0</v>
      </c>
      <c r="G238" s="36">
        <f t="shared" si="33"/>
        <v>50000</v>
      </c>
      <c r="H238" s="36">
        <f t="shared" si="35"/>
        <v>0</v>
      </c>
      <c r="I238" s="36">
        <f t="shared" si="34"/>
        <v>0</v>
      </c>
      <c r="J238" s="32"/>
      <c r="L238" s="37">
        <f t="shared" si="36"/>
        <v>0</v>
      </c>
    </row>
    <row r="239" spans="1:12" hidden="1" x14ac:dyDescent="0.25">
      <c r="A239" s="34">
        <v>215</v>
      </c>
      <c r="B239" s="35">
        <f t="shared" si="28"/>
        <v>0</v>
      </c>
      <c r="C239" s="36">
        <f t="shared" si="29"/>
        <v>0</v>
      </c>
      <c r="D239" s="36">
        <f t="shared" si="30"/>
        <v>0</v>
      </c>
      <c r="E239" s="36">
        <f t="shared" si="31"/>
        <v>0</v>
      </c>
      <c r="F239" s="36">
        <f t="shared" si="32"/>
        <v>0</v>
      </c>
      <c r="G239" s="36">
        <f t="shared" si="33"/>
        <v>50000</v>
      </c>
      <c r="H239" s="36">
        <f t="shared" si="35"/>
        <v>0</v>
      </c>
      <c r="I239" s="36">
        <f t="shared" si="34"/>
        <v>0</v>
      </c>
      <c r="J239" s="32"/>
      <c r="L239" s="37">
        <f t="shared" si="36"/>
        <v>0</v>
      </c>
    </row>
    <row r="240" spans="1:12" hidden="1" x14ac:dyDescent="0.25">
      <c r="A240" s="34">
        <v>216</v>
      </c>
      <c r="B240" s="35">
        <f t="shared" si="28"/>
        <v>0</v>
      </c>
      <c r="C240" s="36">
        <f t="shared" si="29"/>
        <v>0</v>
      </c>
      <c r="D240" s="36">
        <f t="shared" si="30"/>
        <v>0</v>
      </c>
      <c r="E240" s="36">
        <f t="shared" si="31"/>
        <v>0</v>
      </c>
      <c r="F240" s="36">
        <f t="shared" si="32"/>
        <v>0</v>
      </c>
      <c r="G240" s="36">
        <f t="shared" si="33"/>
        <v>50000</v>
      </c>
      <c r="H240" s="36">
        <f t="shared" si="35"/>
        <v>0</v>
      </c>
      <c r="I240" s="36">
        <f t="shared" si="34"/>
        <v>0</v>
      </c>
      <c r="J240" s="32"/>
      <c r="L240" s="37">
        <f t="shared" si="36"/>
        <v>0</v>
      </c>
    </row>
    <row r="241" spans="1:12" hidden="1" x14ac:dyDescent="0.25">
      <c r="A241" s="34">
        <v>217</v>
      </c>
      <c r="B241" s="35">
        <f t="shared" si="28"/>
        <v>0</v>
      </c>
      <c r="C241" s="36">
        <f t="shared" si="29"/>
        <v>0</v>
      </c>
      <c r="D241" s="36">
        <f t="shared" si="30"/>
        <v>0</v>
      </c>
      <c r="E241" s="36">
        <f t="shared" si="31"/>
        <v>0</v>
      </c>
      <c r="F241" s="36">
        <f t="shared" si="32"/>
        <v>0</v>
      </c>
      <c r="G241" s="36">
        <f t="shared" si="33"/>
        <v>50000</v>
      </c>
      <c r="H241" s="36">
        <f t="shared" si="35"/>
        <v>0</v>
      </c>
      <c r="I241" s="36">
        <f t="shared" si="34"/>
        <v>0</v>
      </c>
      <c r="J241" s="32"/>
      <c r="L241" s="37">
        <f t="shared" si="36"/>
        <v>0</v>
      </c>
    </row>
    <row r="242" spans="1:12" hidden="1" x14ac:dyDescent="0.25">
      <c r="A242" s="34">
        <v>218</v>
      </c>
      <c r="B242" s="35">
        <f t="shared" si="28"/>
        <v>0</v>
      </c>
      <c r="C242" s="36">
        <f t="shared" si="29"/>
        <v>0</v>
      </c>
      <c r="D242" s="36">
        <f t="shared" si="30"/>
        <v>0</v>
      </c>
      <c r="E242" s="36">
        <f t="shared" si="31"/>
        <v>0</v>
      </c>
      <c r="F242" s="36">
        <f t="shared" si="32"/>
        <v>0</v>
      </c>
      <c r="G242" s="36">
        <f t="shared" si="33"/>
        <v>50000</v>
      </c>
      <c r="H242" s="36">
        <f t="shared" si="35"/>
        <v>0</v>
      </c>
      <c r="I242" s="36">
        <f t="shared" si="34"/>
        <v>0</v>
      </c>
      <c r="J242" s="32"/>
      <c r="L242" s="37">
        <f t="shared" si="36"/>
        <v>0</v>
      </c>
    </row>
    <row r="243" spans="1:12" hidden="1" x14ac:dyDescent="0.25">
      <c r="A243" s="34">
        <v>219</v>
      </c>
      <c r="B243" s="35">
        <f t="shared" si="28"/>
        <v>0</v>
      </c>
      <c r="C243" s="36">
        <f t="shared" si="29"/>
        <v>0</v>
      </c>
      <c r="D243" s="36">
        <f t="shared" si="30"/>
        <v>0</v>
      </c>
      <c r="E243" s="36">
        <f t="shared" si="31"/>
        <v>0</v>
      </c>
      <c r="F243" s="36">
        <f t="shared" si="32"/>
        <v>0</v>
      </c>
      <c r="G243" s="36">
        <f t="shared" si="33"/>
        <v>50000</v>
      </c>
      <c r="H243" s="36">
        <f t="shared" si="35"/>
        <v>0</v>
      </c>
      <c r="I243" s="36">
        <f t="shared" si="34"/>
        <v>0</v>
      </c>
      <c r="J243" s="32"/>
      <c r="L243" s="37">
        <f t="shared" si="36"/>
        <v>0</v>
      </c>
    </row>
    <row r="244" spans="1:12" hidden="1" x14ac:dyDescent="0.25">
      <c r="A244" s="34">
        <v>220</v>
      </c>
      <c r="B244" s="35">
        <f t="shared" si="28"/>
        <v>0</v>
      </c>
      <c r="C244" s="36">
        <f t="shared" si="29"/>
        <v>0</v>
      </c>
      <c r="D244" s="36">
        <f t="shared" si="30"/>
        <v>0</v>
      </c>
      <c r="E244" s="36">
        <f t="shared" si="31"/>
        <v>0</v>
      </c>
      <c r="F244" s="36">
        <f t="shared" si="32"/>
        <v>0</v>
      </c>
      <c r="G244" s="36">
        <f t="shared" si="33"/>
        <v>50000</v>
      </c>
      <c r="H244" s="36">
        <f t="shared" si="35"/>
        <v>0</v>
      </c>
      <c r="I244" s="36">
        <f t="shared" si="34"/>
        <v>0</v>
      </c>
      <c r="J244" s="32"/>
      <c r="L244" s="37">
        <f t="shared" si="36"/>
        <v>0</v>
      </c>
    </row>
    <row r="245" spans="1:12" hidden="1" x14ac:dyDescent="0.25">
      <c r="A245" s="34">
        <v>221</v>
      </c>
      <c r="B245" s="35">
        <f t="shared" si="28"/>
        <v>0</v>
      </c>
      <c r="C245" s="36">
        <f t="shared" si="29"/>
        <v>0</v>
      </c>
      <c r="D245" s="36">
        <f t="shared" si="30"/>
        <v>0</v>
      </c>
      <c r="E245" s="36">
        <f t="shared" si="31"/>
        <v>0</v>
      </c>
      <c r="F245" s="36">
        <f t="shared" si="32"/>
        <v>0</v>
      </c>
      <c r="G245" s="36">
        <f t="shared" si="33"/>
        <v>50000</v>
      </c>
      <c r="H245" s="36">
        <f t="shared" si="35"/>
        <v>0</v>
      </c>
      <c r="I245" s="36">
        <f t="shared" si="34"/>
        <v>0</v>
      </c>
      <c r="J245" s="32"/>
      <c r="L245" s="37">
        <f t="shared" si="36"/>
        <v>0</v>
      </c>
    </row>
    <row r="246" spans="1:12" hidden="1" x14ac:dyDescent="0.25">
      <c r="A246" s="34">
        <v>222</v>
      </c>
      <c r="B246" s="35">
        <f t="shared" si="28"/>
        <v>0</v>
      </c>
      <c r="C246" s="36">
        <f t="shared" si="29"/>
        <v>0</v>
      </c>
      <c r="D246" s="36">
        <f t="shared" si="30"/>
        <v>0</v>
      </c>
      <c r="E246" s="36">
        <f t="shared" si="31"/>
        <v>0</v>
      </c>
      <c r="F246" s="36">
        <f t="shared" si="32"/>
        <v>0</v>
      </c>
      <c r="G246" s="36">
        <f t="shared" si="33"/>
        <v>50000</v>
      </c>
      <c r="H246" s="36">
        <f t="shared" si="35"/>
        <v>0</v>
      </c>
      <c r="I246" s="36">
        <f t="shared" si="34"/>
        <v>0</v>
      </c>
      <c r="J246" s="32"/>
      <c r="L246" s="37">
        <f t="shared" si="36"/>
        <v>0</v>
      </c>
    </row>
    <row r="247" spans="1:12" hidden="1" x14ac:dyDescent="0.25">
      <c r="A247" s="34">
        <v>223</v>
      </c>
      <c r="B247" s="35">
        <f t="shared" si="28"/>
        <v>0</v>
      </c>
      <c r="C247" s="36">
        <f t="shared" si="29"/>
        <v>0</v>
      </c>
      <c r="D247" s="36">
        <f t="shared" si="30"/>
        <v>0</v>
      </c>
      <c r="E247" s="36">
        <f t="shared" si="31"/>
        <v>0</v>
      </c>
      <c r="F247" s="36">
        <f t="shared" si="32"/>
        <v>0</v>
      </c>
      <c r="G247" s="36">
        <f t="shared" si="33"/>
        <v>50000</v>
      </c>
      <c r="H247" s="36">
        <f t="shared" si="35"/>
        <v>0</v>
      </c>
      <c r="I247" s="36">
        <f t="shared" si="34"/>
        <v>0</v>
      </c>
      <c r="J247" s="32"/>
      <c r="L247" s="37">
        <f t="shared" si="36"/>
        <v>0</v>
      </c>
    </row>
    <row r="248" spans="1:12" hidden="1" x14ac:dyDescent="0.25">
      <c r="A248" s="34">
        <v>224</v>
      </c>
      <c r="B248" s="35">
        <f t="shared" si="28"/>
        <v>0</v>
      </c>
      <c r="C248" s="36">
        <f t="shared" si="29"/>
        <v>0</v>
      </c>
      <c r="D248" s="36">
        <f t="shared" si="30"/>
        <v>0</v>
      </c>
      <c r="E248" s="36">
        <f t="shared" si="31"/>
        <v>0</v>
      </c>
      <c r="F248" s="36">
        <f t="shared" si="32"/>
        <v>0</v>
      </c>
      <c r="G248" s="36">
        <f t="shared" si="33"/>
        <v>50000</v>
      </c>
      <c r="H248" s="36">
        <f t="shared" si="35"/>
        <v>0</v>
      </c>
      <c r="I248" s="36">
        <f t="shared" si="34"/>
        <v>0</v>
      </c>
      <c r="J248" s="32"/>
      <c r="L248" s="37">
        <f t="shared" si="36"/>
        <v>0</v>
      </c>
    </row>
    <row r="249" spans="1:12" hidden="1" x14ac:dyDescent="0.25">
      <c r="A249" s="34">
        <v>225</v>
      </c>
      <c r="B249" s="35">
        <f t="shared" si="28"/>
        <v>0</v>
      </c>
      <c r="C249" s="36">
        <f t="shared" si="29"/>
        <v>0</v>
      </c>
      <c r="D249" s="36">
        <f t="shared" si="30"/>
        <v>0</v>
      </c>
      <c r="E249" s="36">
        <f t="shared" si="31"/>
        <v>0</v>
      </c>
      <c r="F249" s="36">
        <f t="shared" si="32"/>
        <v>0</v>
      </c>
      <c r="G249" s="36">
        <f t="shared" si="33"/>
        <v>50000</v>
      </c>
      <c r="H249" s="36">
        <f t="shared" si="35"/>
        <v>0</v>
      </c>
      <c r="I249" s="36">
        <f t="shared" si="34"/>
        <v>0</v>
      </c>
      <c r="J249" s="32"/>
      <c r="L249" s="37">
        <f t="shared" si="36"/>
        <v>0</v>
      </c>
    </row>
    <row r="250" spans="1:12" hidden="1" x14ac:dyDescent="0.25">
      <c r="A250" s="34">
        <v>226</v>
      </c>
      <c r="B250" s="35">
        <f t="shared" si="28"/>
        <v>0</v>
      </c>
      <c r="C250" s="36">
        <f t="shared" si="29"/>
        <v>0</v>
      </c>
      <c r="D250" s="36">
        <f t="shared" si="30"/>
        <v>0</v>
      </c>
      <c r="E250" s="36">
        <f t="shared" si="31"/>
        <v>0</v>
      </c>
      <c r="F250" s="36">
        <f t="shared" si="32"/>
        <v>0</v>
      </c>
      <c r="G250" s="36">
        <f t="shared" si="33"/>
        <v>50000</v>
      </c>
      <c r="H250" s="36">
        <f t="shared" si="35"/>
        <v>0</v>
      </c>
      <c r="I250" s="36">
        <f t="shared" si="34"/>
        <v>0</v>
      </c>
      <c r="J250" s="32"/>
      <c r="L250" s="37">
        <f t="shared" si="36"/>
        <v>0</v>
      </c>
    </row>
    <row r="251" spans="1:12" hidden="1" x14ac:dyDescent="0.25">
      <c r="A251" s="34">
        <v>227</v>
      </c>
      <c r="B251" s="35">
        <f t="shared" si="28"/>
        <v>0</v>
      </c>
      <c r="C251" s="36">
        <f t="shared" si="29"/>
        <v>0</v>
      </c>
      <c r="D251" s="36">
        <f t="shared" si="30"/>
        <v>0</v>
      </c>
      <c r="E251" s="36">
        <f t="shared" si="31"/>
        <v>0</v>
      </c>
      <c r="F251" s="36">
        <f t="shared" si="32"/>
        <v>0</v>
      </c>
      <c r="G251" s="36">
        <f t="shared" si="33"/>
        <v>50000</v>
      </c>
      <c r="H251" s="36">
        <f t="shared" si="35"/>
        <v>0</v>
      </c>
      <c r="I251" s="36">
        <f t="shared" si="34"/>
        <v>0</v>
      </c>
      <c r="J251" s="32"/>
      <c r="L251" s="37">
        <f t="shared" si="36"/>
        <v>0</v>
      </c>
    </row>
    <row r="252" spans="1:12" hidden="1" x14ac:dyDescent="0.25">
      <c r="A252" s="34">
        <v>228</v>
      </c>
      <c r="B252" s="35">
        <f t="shared" si="28"/>
        <v>0</v>
      </c>
      <c r="C252" s="36">
        <f t="shared" si="29"/>
        <v>0</v>
      </c>
      <c r="D252" s="36">
        <f t="shared" si="30"/>
        <v>0</v>
      </c>
      <c r="E252" s="36">
        <f t="shared" si="31"/>
        <v>0</v>
      </c>
      <c r="F252" s="36">
        <f t="shared" si="32"/>
        <v>0</v>
      </c>
      <c r="G252" s="36">
        <f t="shared" si="33"/>
        <v>50000</v>
      </c>
      <c r="H252" s="36">
        <f t="shared" si="35"/>
        <v>0</v>
      </c>
      <c r="I252" s="36">
        <f t="shared" si="34"/>
        <v>0</v>
      </c>
      <c r="J252" s="32"/>
      <c r="L252" s="37">
        <f t="shared" si="36"/>
        <v>0</v>
      </c>
    </row>
    <row r="253" spans="1:12" hidden="1" x14ac:dyDescent="0.25">
      <c r="A253" s="34">
        <v>229</v>
      </c>
      <c r="B253" s="35">
        <f t="shared" si="28"/>
        <v>0</v>
      </c>
      <c r="C253" s="36">
        <f t="shared" si="29"/>
        <v>0</v>
      </c>
      <c r="D253" s="36">
        <f t="shared" si="30"/>
        <v>0</v>
      </c>
      <c r="E253" s="36">
        <f t="shared" si="31"/>
        <v>0</v>
      </c>
      <c r="F253" s="36">
        <f t="shared" si="32"/>
        <v>0</v>
      </c>
      <c r="G253" s="36">
        <f t="shared" si="33"/>
        <v>50000</v>
      </c>
      <c r="H253" s="36">
        <f t="shared" si="35"/>
        <v>0</v>
      </c>
      <c r="I253" s="36">
        <f t="shared" si="34"/>
        <v>0</v>
      </c>
      <c r="J253" s="32"/>
      <c r="L253" s="37">
        <f t="shared" si="36"/>
        <v>0</v>
      </c>
    </row>
    <row r="254" spans="1:12" hidden="1" x14ac:dyDescent="0.25">
      <c r="A254" s="34">
        <v>230</v>
      </c>
      <c r="B254" s="35">
        <f t="shared" si="28"/>
        <v>0</v>
      </c>
      <c r="C254" s="36">
        <f t="shared" si="29"/>
        <v>0</v>
      </c>
      <c r="D254" s="36">
        <f t="shared" si="30"/>
        <v>0</v>
      </c>
      <c r="E254" s="36">
        <f t="shared" si="31"/>
        <v>0</v>
      </c>
      <c r="F254" s="36">
        <f t="shared" si="32"/>
        <v>0</v>
      </c>
      <c r="G254" s="36">
        <f t="shared" si="33"/>
        <v>50000</v>
      </c>
      <c r="H254" s="36">
        <f t="shared" si="35"/>
        <v>0</v>
      </c>
      <c r="I254" s="36">
        <f t="shared" si="34"/>
        <v>0</v>
      </c>
      <c r="J254" s="32"/>
      <c r="L254" s="37">
        <f t="shared" si="36"/>
        <v>0</v>
      </c>
    </row>
    <row r="255" spans="1:12" hidden="1" x14ac:dyDescent="0.25">
      <c r="A255" s="34">
        <v>231</v>
      </c>
      <c r="B255" s="35">
        <f t="shared" si="28"/>
        <v>0</v>
      </c>
      <c r="C255" s="36">
        <f t="shared" si="29"/>
        <v>0</v>
      </c>
      <c r="D255" s="36">
        <f t="shared" si="30"/>
        <v>0</v>
      </c>
      <c r="E255" s="36">
        <f t="shared" si="31"/>
        <v>0</v>
      </c>
      <c r="F255" s="36">
        <f t="shared" si="32"/>
        <v>0</v>
      </c>
      <c r="G255" s="36">
        <f t="shared" si="33"/>
        <v>50000</v>
      </c>
      <c r="H255" s="36">
        <f t="shared" si="35"/>
        <v>0</v>
      </c>
      <c r="I255" s="36">
        <f t="shared" si="34"/>
        <v>0</v>
      </c>
      <c r="J255" s="32"/>
      <c r="L255" s="37">
        <f t="shared" si="36"/>
        <v>0</v>
      </c>
    </row>
    <row r="256" spans="1:12" hidden="1" x14ac:dyDescent="0.25">
      <c r="A256" s="34">
        <v>232</v>
      </c>
      <c r="B256" s="35">
        <f t="shared" si="28"/>
        <v>0</v>
      </c>
      <c r="C256" s="36">
        <f t="shared" si="29"/>
        <v>0</v>
      </c>
      <c r="D256" s="36">
        <f t="shared" si="30"/>
        <v>0</v>
      </c>
      <c r="E256" s="36">
        <f t="shared" si="31"/>
        <v>0</v>
      </c>
      <c r="F256" s="36">
        <f t="shared" si="32"/>
        <v>0</v>
      </c>
      <c r="G256" s="36">
        <f t="shared" si="33"/>
        <v>50000</v>
      </c>
      <c r="H256" s="36">
        <f t="shared" si="35"/>
        <v>0</v>
      </c>
      <c r="I256" s="36">
        <f t="shared" si="34"/>
        <v>0</v>
      </c>
      <c r="J256" s="32"/>
      <c r="L256" s="37">
        <f t="shared" si="36"/>
        <v>0</v>
      </c>
    </row>
    <row r="257" spans="1:12" hidden="1" x14ac:dyDescent="0.25">
      <c r="A257" s="34">
        <v>233</v>
      </c>
      <c r="B257" s="35">
        <f t="shared" si="28"/>
        <v>0</v>
      </c>
      <c r="C257" s="36">
        <f t="shared" si="29"/>
        <v>0</v>
      </c>
      <c r="D257" s="36">
        <f t="shared" si="30"/>
        <v>0</v>
      </c>
      <c r="E257" s="36">
        <f t="shared" si="31"/>
        <v>0</v>
      </c>
      <c r="F257" s="36">
        <f t="shared" si="32"/>
        <v>0</v>
      </c>
      <c r="G257" s="36">
        <f t="shared" si="33"/>
        <v>50000</v>
      </c>
      <c r="H257" s="36">
        <f t="shared" si="35"/>
        <v>0</v>
      </c>
      <c r="I257" s="36">
        <f t="shared" si="34"/>
        <v>0</v>
      </c>
      <c r="J257" s="32"/>
      <c r="L257" s="37">
        <f t="shared" si="36"/>
        <v>0</v>
      </c>
    </row>
    <row r="258" spans="1:12" hidden="1" x14ac:dyDescent="0.25">
      <c r="A258" s="34">
        <v>234</v>
      </c>
      <c r="B258" s="35">
        <f t="shared" si="28"/>
        <v>0</v>
      </c>
      <c r="C258" s="36">
        <f t="shared" si="29"/>
        <v>0</v>
      </c>
      <c r="D258" s="36">
        <f t="shared" si="30"/>
        <v>0</v>
      </c>
      <c r="E258" s="36">
        <f t="shared" si="31"/>
        <v>0</v>
      </c>
      <c r="F258" s="36">
        <f t="shared" si="32"/>
        <v>0</v>
      </c>
      <c r="G258" s="36">
        <f t="shared" si="33"/>
        <v>50000</v>
      </c>
      <c r="H258" s="36">
        <f t="shared" si="35"/>
        <v>0</v>
      </c>
      <c r="I258" s="36">
        <f t="shared" si="34"/>
        <v>0</v>
      </c>
      <c r="J258" s="32"/>
      <c r="L258" s="37">
        <f t="shared" si="36"/>
        <v>0</v>
      </c>
    </row>
    <row r="259" spans="1:12" hidden="1" x14ac:dyDescent="0.25">
      <c r="A259" s="34">
        <v>235</v>
      </c>
      <c r="B259" s="35">
        <f t="shared" si="28"/>
        <v>0</v>
      </c>
      <c r="C259" s="36">
        <f t="shared" si="29"/>
        <v>0</v>
      </c>
      <c r="D259" s="36">
        <f t="shared" si="30"/>
        <v>0</v>
      </c>
      <c r="E259" s="36">
        <f t="shared" si="31"/>
        <v>0</v>
      </c>
      <c r="F259" s="36">
        <f t="shared" si="32"/>
        <v>0</v>
      </c>
      <c r="G259" s="36">
        <f t="shared" si="33"/>
        <v>50000</v>
      </c>
      <c r="H259" s="36">
        <f t="shared" si="35"/>
        <v>0</v>
      </c>
      <c r="I259" s="36">
        <f t="shared" si="34"/>
        <v>0</v>
      </c>
      <c r="J259" s="32"/>
      <c r="L259" s="37">
        <f t="shared" si="36"/>
        <v>0</v>
      </c>
    </row>
    <row r="260" spans="1:12" hidden="1" x14ac:dyDescent="0.25">
      <c r="A260" s="34">
        <v>236</v>
      </c>
      <c r="B260" s="35">
        <f t="shared" si="28"/>
        <v>0</v>
      </c>
      <c r="C260" s="36">
        <f t="shared" si="29"/>
        <v>0</v>
      </c>
      <c r="D260" s="36">
        <f t="shared" si="30"/>
        <v>0</v>
      </c>
      <c r="E260" s="36">
        <f t="shared" si="31"/>
        <v>0</v>
      </c>
      <c r="F260" s="36">
        <f t="shared" si="32"/>
        <v>0</v>
      </c>
      <c r="G260" s="36">
        <f t="shared" si="33"/>
        <v>50000</v>
      </c>
      <c r="H260" s="36">
        <f t="shared" si="35"/>
        <v>0</v>
      </c>
      <c r="I260" s="36">
        <f t="shared" si="34"/>
        <v>0</v>
      </c>
      <c r="J260" s="32"/>
      <c r="L260" s="37">
        <f t="shared" si="36"/>
        <v>0</v>
      </c>
    </row>
    <row r="261" spans="1:12" hidden="1" x14ac:dyDescent="0.25">
      <c r="A261" s="34">
        <v>237</v>
      </c>
      <c r="B261" s="35">
        <f t="shared" si="28"/>
        <v>0</v>
      </c>
      <c r="C261" s="36">
        <f t="shared" si="29"/>
        <v>0</v>
      </c>
      <c r="D261" s="36">
        <f t="shared" si="30"/>
        <v>0</v>
      </c>
      <c r="E261" s="36">
        <f t="shared" si="31"/>
        <v>0</v>
      </c>
      <c r="F261" s="36">
        <f t="shared" si="32"/>
        <v>0</v>
      </c>
      <c r="G261" s="36">
        <f t="shared" si="33"/>
        <v>50000</v>
      </c>
      <c r="H261" s="36">
        <f t="shared" si="35"/>
        <v>0</v>
      </c>
      <c r="I261" s="36">
        <f t="shared" si="34"/>
        <v>0</v>
      </c>
      <c r="J261" s="32"/>
      <c r="L261" s="37">
        <f t="shared" si="36"/>
        <v>0</v>
      </c>
    </row>
    <row r="262" spans="1:12" hidden="1" x14ac:dyDescent="0.25">
      <c r="A262" s="34">
        <v>238</v>
      </c>
      <c r="B262" s="35">
        <f t="shared" si="28"/>
        <v>0</v>
      </c>
      <c r="C262" s="36">
        <f t="shared" si="29"/>
        <v>0</v>
      </c>
      <c r="D262" s="36">
        <f t="shared" si="30"/>
        <v>0</v>
      </c>
      <c r="E262" s="36">
        <f t="shared" si="31"/>
        <v>0</v>
      </c>
      <c r="F262" s="36">
        <f t="shared" si="32"/>
        <v>0</v>
      </c>
      <c r="G262" s="36">
        <f t="shared" si="33"/>
        <v>50000</v>
      </c>
      <c r="H262" s="36">
        <f t="shared" si="35"/>
        <v>0</v>
      </c>
      <c r="I262" s="36">
        <f t="shared" si="34"/>
        <v>0</v>
      </c>
      <c r="J262" s="32"/>
      <c r="L262" s="37">
        <f t="shared" si="36"/>
        <v>0</v>
      </c>
    </row>
    <row r="263" spans="1:12" hidden="1" x14ac:dyDescent="0.25">
      <c r="A263" s="34">
        <v>239</v>
      </c>
      <c r="B263" s="35">
        <f t="shared" si="28"/>
        <v>0</v>
      </c>
      <c r="C263" s="36">
        <f t="shared" si="29"/>
        <v>0</v>
      </c>
      <c r="D263" s="36">
        <f t="shared" si="30"/>
        <v>0</v>
      </c>
      <c r="E263" s="36">
        <f t="shared" si="31"/>
        <v>0</v>
      </c>
      <c r="F263" s="36">
        <f t="shared" si="32"/>
        <v>0</v>
      </c>
      <c r="G263" s="36">
        <f t="shared" si="33"/>
        <v>50000</v>
      </c>
      <c r="H263" s="36">
        <f t="shared" si="35"/>
        <v>0</v>
      </c>
      <c r="I263" s="36">
        <f t="shared" si="34"/>
        <v>0</v>
      </c>
      <c r="J263" s="32"/>
      <c r="L263" s="37">
        <f t="shared" si="36"/>
        <v>0</v>
      </c>
    </row>
    <row r="264" spans="1:12" hidden="1" x14ac:dyDescent="0.25">
      <c r="A264" s="34">
        <v>240</v>
      </c>
      <c r="B264" s="35">
        <f t="shared" si="28"/>
        <v>0</v>
      </c>
      <c r="C264" s="36">
        <f t="shared" si="29"/>
        <v>0</v>
      </c>
      <c r="D264" s="36">
        <f t="shared" si="30"/>
        <v>0</v>
      </c>
      <c r="E264" s="36">
        <f t="shared" si="31"/>
        <v>0</v>
      </c>
      <c r="F264" s="36">
        <f t="shared" si="32"/>
        <v>0</v>
      </c>
      <c r="G264" s="36">
        <f t="shared" si="33"/>
        <v>50000</v>
      </c>
      <c r="H264" s="36">
        <f t="shared" si="35"/>
        <v>0</v>
      </c>
      <c r="I264" s="36">
        <f t="shared" si="34"/>
        <v>0</v>
      </c>
      <c r="J264" s="32"/>
      <c r="L264" s="37">
        <f t="shared" si="36"/>
        <v>0</v>
      </c>
    </row>
    <row r="265" spans="1:12" hidden="1" x14ac:dyDescent="0.25">
      <c r="A265" s="34">
        <v>241</v>
      </c>
      <c r="B265" s="35">
        <f t="shared" si="28"/>
        <v>0</v>
      </c>
      <c r="C265" s="36">
        <f t="shared" si="29"/>
        <v>0</v>
      </c>
      <c r="D265" s="36">
        <f t="shared" si="30"/>
        <v>0</v>
      </c>
      <c r="E265" s="36">
        <f t="shared" si="31"/>
        <v>0</v>
      </c>
      <c r="F265" s="36">
        <f t="shared" si="32"/>
        <v>0</v>
      </c>
      <c r="G265" s="36">
        <f t="shared" si="33"/>
        <v>50000</v>
      </c>
      <c r="H265" s="36">
        <f t="shared" si="35"/>
        <v>0</v>
      </c>
      <c r="I265" s="36">
        <f t="shared" si="34"/>
        <v>0</v>
      </c>
      <c r="J265" s="32"/>
      <c r="L265" s="37">
        <f t="shared" si="36"/>
        <v>0</v>
      </c>
    </row>
    <row r="266" spans="1:12" hidden="1" x14ac:dyDescent="0.25">
      <c r="A266" s="34">
        <v>242</v>
      </c>
      <c r="B266" s="35">
        <f t="shared" si="28"/>
        <v>0</v>
      </c>
      <c r="C266" s="36">
        <f t="shared" si="29"/>
        <v>0</v>
      </c>
      <c r="D266" s="36">
        <f t="shared" si="30"/>
        <v>0</v>
      </c>
      <c r="E266" s="36">
        <f t="shared" si="31"/>
        <v>0</v>
      </c>
      <c r="F266" s="36">
        <f t="shared" si="32"/>
        <v>0</v>
      </c>
      <c r="G266" s="36">
        <f t="shared" si="33"/>
        <v>50000</v>
      </c>
      <c r="H266" s="36">
        <f t="shared" si="35"/>
        <v>0</v>
      </c>
      <c r="I266" s="36">
        <f t="shared" si="34"/>
        <v>0</v>
      </c>
      <c r="J266" s="32"/>
      <c r="L266" s="37">
        <f t="shared" si="36"/>
        <v>0</v>
      </c>
    </row>
    <row r="267" spans="1:12" hidden="1" x14ac:dyDescent="0.25">
      <c r="A267" s="34">
        <v>243</v>
      </c>
      <c r="B267" s="35">
        <f t="shared" si="28"/>
        <v>0</v>
      </c>
      <c r="C267" s="36">
        <f t="shared" si="29"/>
        <v>0</v>
      </c>
      <c r="D267" s="36">
        <f t="shared" si="30"/>
        <v>0</v>
      </c>
      <c r="E267" s="36">
        <f t="shared" si="31"/>
        <v>0</v>
      </c>
      <c r="F267" s="36">
        <f t="shared" si="32"/>
        <v>0</v>
      </c>
      <c r="G267" s="36">
        <f t="shared" si="33"/>
        <v>50000</v>
      </c>
      <c r="H267" s="36">
        <f t="shared" si="35"/>
        <v>0</v>
      </c>
      <c r="I267" s="36">
        <f t="shared" si="34"/>
        <v>0</v>
      </c>
      <c r="J267" s="32"/>
      <c r="L267" s="37">
        <f t="shared" si="36"/>
        <v>0</v>
      </c>
    </row>
    <row r="268" spans="1:12" hidden="1" x14ac:dyDescent="0.25">
      <c r="A268" s="34">
        <v>244</v>
      </c>
      <c r="B268" s="35">
        <f t="shared" si="28"/>
        <v>0</v>
      </c>
      <c r="C268" s="36">
        <f t="shared" si="29"/>
        <v>0</v>
      </c>
      <c r="D268" s="36">
        <f t="shared" si="30"/>
        <v>0</v>
      </c>
      <c r="E268" s="36">
        <f t="shared" si="31"/>
        <v>0</v>
      </c>
      <c r="F268" s="36">
        <f t="shared" si="32"/>
        <v>0</v>
      </c>
      <c r="G268" s="36">
        <f t="shared" si="33"/>
        <v>50000</v>
      </c>
      <c r="H268" s="36">
        <f t="shared" si="35"/>
        <v>0</v>
      </c>
      <c r="I268" s="36">
        <f t="shared" si="34"/>
        <v>0</v>
      </c>
      <c r="J268" s="32"/>
      <c r="L268" s="37">
        <f t="shared" si="36"/>
        <v>0</v>
      </c>
    </row>
    <row r="269" spans="1:12" hidden="1" x14ac:dyDescent="0.25">
      <c r="A269" s="34">
        <v>245</v>
      </c>
      <c r="B269" s="35">
        <f t="shared" si="28"/>
        <v>0</v>
      </c>
      <c r="C269" s="36">
        <f t="shared" si="29"/>
        <v>0</v>
      </c>
      <c r="D269" s="36">
        <f t="shared" si="30"/>
        <v>0</v>
      </c>
      <c r="E269" s="36">
        <f t="shared" si="31"/>
        <v>0</v>
      </c>
      <c r="F269" s="36">
        <f t="shared" si="32"/>
        <v>0</v>
      </c>
      <c r="G269" s="36">
        <f t="shared" si="33"/>
        <v>50000</v>
      </c>
      <c r="H269" s="36">
        <f t="shared" si="35"/>
        <v>0</v>
      </c>
      <c r="I269" s="36">
        <f t="shared" si="34"/>
        <v>0</v>
      </c>
      <c r="J269" s="32"/>
      <c r="L269" s="37">
        <f t="shared" si="36"/>
        <v>0</v>
      </c>
    </row>
    <row r="270" spans="1:12" hidden="1" x14ac:dyDescent="0.25">
      <c r="A270" s="34">
        <v>246</v>
      </c>
      <c r="B270" s="35">
        <f t="shared" si="28"/>
        <v>0</v>
      </c>
      <c r="C270" s="36">
        <f t="shared" si="29"/>
        <v>0</v>
      </c>
      <c r="D270" s="36">
        <f t="shared" si="30"/>
        <v>0</v>
      </c>
      <c r="E270" s="36">
        <f t="shared" si="31"/>
        <v>0</v>
      </c>
      <c r="F270" s="36">
        <f t="shared" si="32"/>
        <v>0</v>
      </c>
      <c r="G270" s="36">
        <f t="shared" si="33"/>
        <v>50000</v>
      </c>
      <c r="H270" s="36">
        <f t="shared" si="35"/>
        <v>0</v>
      </c>
      <c r="I270" s="36">
        <f t="shared" si="34"/>
        <v>0</v>
      </c>
      <c r="J270" s="32"/>
      <c r="L270" s="37">
        <f t="shared" si="36"/>
        <v>0</v>
      </c>
    </row>
    <row r="271" spans="1:12" hidden="1" x14ac:dyDescent="0.25">
      <c r="A271" s="34">
        <v>247</v>
      </c>
      <c r="B271" s="35">
        <f t="shared" si="28"/>
        <v>0</v>
      </c>
      <c r="C271" s="36">
        <f t="shared" si="29"/>
        <v>0</v>
      </c>
      <c r="D271" s="36">
        <f t="shared" si="30"/>
        <v>0</v>
      </c>
      <c r="E271" s="36">
        <f t="shared" si="31"/>
        <v>0</v>
      </c>
      <c r="F271" s="36">
        <f t="shared" si="32"/>
        <v>0</v>
      </c>
      <c r="G271" s="36">
        <f t="shared" si="33"/>
        <v>50000</v>
      </c>
      <c r="H271" s="36">
        <f t="shared" si="35"/>
        <v>0</v>
      </c>
      <c r="I271" s="36">
        <f t="shared" si="34"/>
        <v>0</v>
      </c>
      <c r="J271" s="32"/>
      <c r="L271" s="37">
        <f t="shared" si="36"/>
        <v>0</v>
      </c>
    </row>
    <row r="272" spans="1:12" hidden="1" x14ac:dyDescent="0.25">
      <c r="A272" s="34">
        <v>248</v>
      </c>
      <c r="B272" s="35">
        <f t="shared" si="28"/>
        <v>0</v>
      </c>
      <c r="C272" s="36">
        <f t="shared" si="29"/>
        <v>0</v>
      </c>
      <c r="D272" s="36">
        <f t="shared" si="30"/>
        <v>0</v>
      </c>
      <c r="E272" s="36">
        <f t="shared" si="31"/>
        <v>0</v>
      </c>
      <c r="F272" s="36">
        <f t="shared" si="32"/>
        <v>0</v>
      </c>
      <c r="G272" s="36">
        <f t="shared" si="33"/>
        <v>50000</v>
      </c>
      <c r="H272" s="36">
        <f t="shared" si="35"/>
        <v>0</v>
      </c>
      <c r="I272" s="36">
        <f t="shared" si="34"/>
        <v>0</v>
      </c>
      <c r="J272" s="32"/>
      <c r="L272" s="37">
        <f t="shared" si="36"/>
        <v>0</v>
      </c>
    </row>
    <row r="273" spans="1:12" hidden="1" x14ac:dyDescent="0.25">
      <c r="A273" s="34">
        <v>249</v>
      </c>
      <c r="B273" s="35">
        <f t="shared" si="28"/>
        <v>0</v>
      </c>
      <c r="C273" s="36">
        <f t="shared" si="29"/>
        <v>0</v>
      </c>
      <c r="D273" s="36">
        <f t="shared" si="30"/>
        <v>0</v>
      </c>
      <c r="E273" s="36">
        <f t="shared" si="31"/>
        <v>0</v>
      </c>
      <c r="F273" s="36">
        <f t="shared" si="32"/>
        <v>0</v>
      </c>
      <c r="G273" s="36">
        <f t="shared" si="33"/>
        <v>50000</v>
      </c>
      <c r="H273" s="36">
        <f t="shared" si="35"/>
        <v>0</v>
      </c>
      <c r="I273" s="36">
        <f t="shared" si="34"/>
        <v>0</v>
      </c>
      <c r="J273" s="32"/>
      <c r="L273" s="37">
        <f t="shared" si="36"/>
        <v>0</v>
      </c>
    </row>
    <row r="274" spans="1:12" hidden="1" x14ac:dyDescent="0.25">
      <c r="A274" s="34">
        <v>250</v>
      </c>
      <c r="B274" s="35">
        <f t="shared" si="28"/>
        <v>0</v>
      </c>
      <c r="C274" s="36">
        <f t="shared" si="29"/>
        <v>0</v>
      </c>
      <c r="D274" s="36">
        <f t="shared" si="30"/>
        <v>0</v>
      </c>
      <c r="E274" s="36">
        <f t="shared" si="31"/>
        <v>0</v>
      </c>
      <c r="F274" s="36">
        <f t="shared" si="32"/>
        <v>0</v>
      </c>
      <c r="G274" s="36">
        <f t="shared" si="33"/>
        <v>50000</v>
      </c>
      <c r="H274" s="36">
        <f t="shared" si="35"/>
        <v>0</v>
      </c>
      <c r="I274" s="36">
        <f t="shared" si="34"/>
        <v>0</v>
      </c>
      <c r="J274" s="32"/>
      <c r="L274" s="37">
        <f t="shared" si="36"/>
        <v>0</v>
      </c>
    </row>
    <row r="275" spans="1:12" hidden="1" x14ac:dyDescent="0.25">
      <c r="A275" s="34">
        <v>251</v>
      </c>
      <c r="B275" s="35">
        <f t="shared" si="28"/>
        <v>0</v>
      </c>
      <c r="C275" s="36">
        <f t="shared" si="29"/>
        <v>0</v>
      </c>
      <c r="D275" s="36">
        <f t="shared" si="30"/>
        <v>0</v>
      </c>
      <c r="E275" s="36">
        <f t="shared" si="31"/>
        <v>0</v>
      </c>
      <c r="F275" s="36">
        <f t="shared" si="32"/>
        <v>0</v>
      </c>
      <c r="G275" s="36">
        <f t="shared" si="33"/>
        <v>50000</v>
      </c>
      <c r="H275" s="36">
        <f t="shared" si="35"/>
        <v>0</v>
      </c>
      <c r="I275" s="36">
        <f t="shared" si="34"/>
        <v>0</v>
      </c>
      <c r="J275" s="32"/>
      <c r="L275" s="37">
        <f t="shared" si="36"/>
        <v>0</v>
      </c>
    </row>
    <row r="276" spans="1:12" hidden="1" x14ac:dyDescent="0.25">
      <c r="A276" s="34">
        <v>252</v>
      </c>
      <c r="B276" s="35">
        <f t="shared" si="28"/>
        <v>0</v>
      </c>
      <c r="C276" s="36">
        <f t="shared" si="29"/>
        <v>0</v>
      </c>
      <c r="D276" s="36">
        <f t="shared" si="30"/>
        <v>0</v>
      </c>
      <c r="E276" s="36">
        <f t="shared" si="31"/>
        <v>0</v>
      </c>
      <c r="F276" s="36">
        <f t="shared" si="32"/>
        <v>0</v>
      </c>
      <c r="G276" s="36">
        <f t="shared" si="33"/>
        <v>50000</v>
      </c>
      <c r="H276" s="36">
        <f t="shared" si="35"/>
        <v>0</v>
      </c>
      <c r="I276" s="36">
        <f t="shared" si="34"/>
        <v>0</v>
      </c>
      <c r="J276" s="32"/>
      <c r="L276" s="37">
        <f t="shared" si="36"/>
        <v>0</v>
      </c>
    </row>
    <row r="277" spans="1:12" hidden="1" x14ac:dyDescent="0.25">
      <c r="A277" s="34">
        <v>253</v>
      </c>
      <c r="B277" s="35">
        <f t="shared" si="28"/>
        <v>0</v>
      </c>
      <c r="C277" s="36">
        <f t="shared" si="29"/>
        <v>0</v>
      </c>
      <c r="D277" s="36">
        <f t="shared" si="30"/>
        <v>0</v>
      </c>
      <c r="E277" s="36">
        <f t="shared" si="31"/>
        <v>0</v>
      </c>
      <c r="F277" s="36">
        <f t="shared" si="32"/>
        <v>0</v>
      </c>
      <c r="G277" s="36">
        <f t="shared" si="33"/>
        <v>50000</v>
      </c>
      <c r="H277" s="36">
        <f t="shared" si="35"/>
        <v>0</v>
      </c>
      <c r="I277" s="36">
        <f t="shared" si="34"/>
        <v>0</v>
      </c>
      <c r="J277" s="32"/>
      <c r="L277" s="37">
        <f t="shared" si="36"/>
        <v>0</v>
      </c>
    </row>
    <row r="278" spans="1:12" hidden="1" x14ac:dyDescent="0.25">
      <c r="A278" s="34">
        <v>254</v>
      </c>
      <c r="B278" s="35">
        <f t="shared" si="28"/>
        <v>0</v>
      </c>
      <c r="C278" s="36">
        <f t="shared" si="29"/>
        <v>0</v>
      </c>
      <c r="D278" s="36">
        <f t="shared" si="30"/>
        <v>0</v>
      </c>
      <c r="E278" s="36">
        <f t="shared" si="31"/>
        <v>0</v>
      </c>
      <c r="F278" s="36">
        <f t="shared" si="32"/>
        <v>0</v>
      </c>
      <c r="G278" s="36">
        <f t="shared" si="33"/>
        <v>50000</v>
      </c>
      <c r="H278" s="36">
        <f t="shared" si="35"/>
        <v>0</v>
      </c>
      <c r="I278" s="36">
        <f t="shared" si="34"/>
        <v>0</v>
      </c>
      <c r="J278" s="32"/>
      <c r="L278" s="37">
        <f t="shared" si="36"/>
        <v>0</v>
      </c>
    </row>
    <row r="279" spans="1:12" hidden="1" x14ac:dyDescent="0.25">
      <c r="A279" s="34">
        <v>255</v>
      </c>
      <c r="B279" s="35">
        <f t="shared" si="28"/>
        <v>0</v>
      </c>
      <c r="C279" s="36">
        <f t="shared" si="29"/>
        <v>0</v>
      </c>
      <c r="D279" s="36">
        <f t="shared" si="30"/>
        <v>0</v>
      </c>
      <c r="E279" s="36">
        <f t="shared" si="31"/>
        <v>0</v>
      </c>
      <c r="F279" s="36">
        <f t="shared" si="32"/>
        <v>0</v>
      </c>
      <c r="G279" s="36">
        <f t="shared" si="33"/>
        <v>50000</v>
      </c>
      <c r="H279" s="36">
        <f t="shared" si="35"/>
        <v>0</v>
      </c>
      <c r="I279" s="36">
        <f t="shared" si="34"/>
        <v>0</v>
      </c>
      <c r="J279" s="32"/>
      <c r="L279" s="37">
        <f t="shared" si="36"/>
        <v>0</v>
      </c>
    </row>
    <row r="280" spans="1:12" hidden="1" x14ac:dyDescent="0.25">
      <c r="A280" s="34">
        <v>256</v>
      </c>
      <c r="B280" s="35">
        <f t="shared" si="28"/>
        <v>0</v>
      </c>
      <c r="C280" s="36">
        <f t="shared" si="29"/>
        <v>0</v>
      </c>
      <c r="D280" s="36">
        <f t="shared" si="30"/>
        <v>0</v>
      </c>
      <c r="E280" s="36">
        <f t="shared" si="31"/>
        <v>0</v>
      </c>
      <c r="F280" s="36">
        <f t="shared" si="32"/>
        <v>0</v>
      </c>
      <c r="G280" s="36">
        <f t="shared" si="33"/>
        <v>50000</v>
      </c>
      <c r="H280" s="36">
        <f t="shared" si="35"/>
        <v>0</v>
      </c>
      <c r="I280" s="36">
        <f t="shared" si="34"/>
        <v>0</v>
      </c>
      <c r="J280" s="32"/>
      <c r="L280" s="37">
        <f t="shared" si="36"/>
        <v>0</v>
      </c>
    </row>
    <row r="281" spans="1:12" hidden="1" x14ac:dyDescent="0.25">
      <c r="A281" s="34">
        <v>257</v>
      </c>
      <c r="B281" s="35">
        <f t="shared" si="28"/>
        <v>0</v>
      </c>
      <c r="C281" s="36">
        <f t="shared" si="29"/>
        <v>0</v>
      </c>
      <c r="D281" s="36">
        <f t="shared" si="30"/>
        <v>0</v>
      </c>
      <c r="E281" s="36">
        <f t="shared" si="31"/>
        <v>0</v>
      </c>
      <c r="F281" s="36">
        <f t="shared" si="32"/>
        <v>0</v>
      </c>
      <c r="G281" s="36">
        <f t="shared" si="33"/>
        <v>50000</v>
      </c>
      <c r="H281" s="36">
        <f t="shared" si="35"/>
        <v>0</v>
      </c>
      <c r="I281" s="36">
        <f t="shared" si="34"/>
        <v>0</v>
      </c>
      <c r="J281" s="32"/>
      <c r="L281" s="37">
        <f t="shared" si="36"/>
        <v>0</v>
      </c>
    </row>
    <row r="282" spans="1:12" hidden="1" x14ac:dyDescent="0.25">
      <c r="A282" s="34">
        <v>258</v>
      </c>
      <c r="B282" s="35">
        <f t="shared" ref="B282:B304" si="37">(I281*$E$5)</f>
        <v>0</v>
      </c>
      <c r="C282" s="36">
        <f t="shared" ref="C282:C304" si="38">+I281/$E$4</f>
        <v>0</v>
      </c>
      <c r="D282" s="36">
        <f t="shared" ref="D282:D304" si="39">+C282+B282</f>
        <v>0</v>
      </c>
      <c r="E282" s="36">
        <f t="shared" ref="E282:E304" si="40">+I281/1000000*$A$10</f>
        <v>0</v>
      </c>
      <c r="F282" s="36">
        <f t="shared" ref="F282:F304" si="41">IF(C282&gt;0,$E$12,0)</f>
        <v>0</v>
      </c>
      <c r="G282" s="36">
        <f t="shared" ref="G282:G304" si="42">IF(D282+E282+F282&lt;$I$13,$I$13,D282+E282+F282)</f>
        <v>50000</v>
      </c>
      <c r="H282" s="36">
        <f t="shared" si="35"/>
        <v>0</v>
      </c>
      <c r="I282" s="36">
        <f t="shared" ref="I282:I304" si="43">IF(I281-C282-(G282-(D282+E282+F282))&gt;=0,I281-C282-(G282-(D282+E282+F282)),0)</f>
        <v>0</v>
      </c>
      <c r="J282" s="32"/>
      <c r="L282" s="37">
        <f t="shared" si="36"/>
        <v>0</v>
      </c>
    </row>
    <row r="283" spans="1:12" hidden="1" x14ac:dyDescent="0.25">
      <c r="A283" s="34">
        <v>259</v>
      </c>
      <c r="B283" s="35">
        <f t="shared" si="37"/>
        <v>0</v>
      </c>
      <c r="C283" s="36">
        <f t="shared" si="38"/>
        <v>0</v>
      </c>
      <c r="D283" s="36">
        <f t="shared" si="39"/>
        <v>0</v>
      </c>
      <c r="E283" s="36">
        <f t="shared" si="40"/>
        <v>0</v>
      </c>
      <c r="F283" s="36">
        <f t="shared" si="41"/>
        <v>0</v>
      </c>
      <c r="G283" s="36">
        <f t="shared" si="42"/>
        <v>50000</v>
      </c>
      <c r="H283" s="36">
        <f t="shared" ref="H283:H304" si="44">IF(I283&lt;=0,0,G283)</f>
        <v>0</v>
      </c>
      <c r="I283" s="36">
        <f t="shared" si="43"/>
        <v>0</v>
      </c>
      <c r="J283" s="32"/>
      <c r="L283" s="37">
        <f t="shared" si="36"/>
        <v>0</v>
      </c>
    </row>
    <row r="284" spans="1:12" hidden="1" x14ac:dyDescent="0.25">
      <c r="A284" s="34">
        <v>260</v>
      </c>
      <c r="B284" s="35">
        <f t="shared" si="37"/>
        <v>0</v>
      </c>
      <c r="C284" s="36">
        <f t="shared" si="38"/>
        <v>0</v>
      </c>
      <c r="D284" s="36">
        <f t="shared" si="39"/>
        <v>0</v>
      </c>
      <c r="E284" s="36">
        <f t="shared" si="40"/>
        <v>0</v>
      </c>
      <c r="F284" s="36">
        <f t="shared" si="41"/>
        <v>0</v>
      </c>
      <c r="G284" s="36">
        <f t="shared" si="42"/>
        <v>50000</v>
      </c>
      <c r="H284" s="36">
        <f t="shared" si="44"/>
        <v>0</v>
      </c>
      <c r="I284" s="36">
        <f t="shared" si="43"/>
        <v>0</v>
      </c>
      <c r="J284" s="32"/>
      <c r="L284" s="37">
        <f t="shared" si="36"/>
        <v>0</v>
      </c>
    </row>
    <row r="285" spans="1:12" hidden="1" x14ac:dyDescent="0.25">
      <c r="A285" s="34">
        <v>261</v>
      </c>
      <c r="B285" s="35">
        <f t="shared" si="37"/>
        <v>0</v>
      </c>
      <c r="C285" s="36">
        <f t="shared" si="38"/>
        <v>0</v>
      </c>
      <c r="D285" s="36">
        <f t="shared" si="39"/>
        <v>0</v>
      </c>
      <c r="E285" s="36">
        <f t="shared" si="40"/>
        <v>0</v>
      </c>
      <c r="F285" s="36">
        <f t="shared" si="41"/>
        <v>0</v>
      </c>
      <c r="G285" s="36">
        <f t="shared" si="42"/>
        <v>50000</v>
      </c>
      <c r="H285" s="36">
        <f t="shared" si="44"/>
        <v>0</v>
      </c>
      <c r="I285" s="36">
        <f t="shared" si="43"/>
        <v>0</v>
      </c>
      <c r="J285" s="32"/>
      <c r="L285" s="37">
        <f t="shared" si="36"/>
        <v>0</v>
      </c>
    </row>
    <row r="286" spans="1:12" hidden="1" x14ac:dyDescent="0.25">
      <c r="A286" s="34">
        <v>262</v>
      </c>
      <c r="B286" s="35">
        <f t="shared" si="37"/>
        <v>0</v>
      </c>
      <c r="C286" s="36">
        <f t="shared" si="38"/>
        <v>0</v>
      </c>
      <c r="D286" s="36">
        <f t="shared" si="39"/>
        <v>0</v>
      </c>
      <c r="E286" s="36">
        <f t="shared" si="40"/>
        <v>0</v>
      </c>
      <c r="F286" s="36">
        <f t="shared" si="41"/>
        <v>0</v>
      </c>
      <c r="G286" s="36">
        <f t="shared" si="42"/>
        <v>50000</v>
      </c>
      <c r="H286" s="36">
        <f t="shared" si="44"/>
        <v>0</v>
      </c>
      <c r="I286" s="36">
        <f t="shared" si="43"/>
        <v>0</v>
      </c>
      <c r="J286" s="32"/>
      <c r="L286" s="37">
        <f t="shared" si="36"/>
        <v>0</v>
      </c>
    </row>
    <row r="287" spans="1:12" hidden="1" x14ac:dyDescent="0.25">
      <c r="A287" s="34">
        <v>263</v>
      </c>
      <c r="B287" s="35">
        <f t="shared" si="37"/>
        <v>0</v>
      </c>
      <c r="C287" s="36">
        <f t="shared" si="38"/>
        <v>0</v>
      </c>
      <c r="D287" s="36">
        <f t="shared" si="39"/>
        <v>0</v>
      </c>
      <c r="E287" s="36">
        <f t="shared" si="40"/>
        <v>0</v>
      </c>
      <c r="F287" s="36">
        <f t="shared" si="41"/>
        <v>0</v>
      </c>
      <c r="G287" s="36">
        <f t="shared" si="42"/>
        <v>50000</v>
      </c>
      <c r="H287" s="36">
        <f t="shared" si="44"/>
        <v>0</v>
      </c>
      <c r="I287" s="36">
        <f t="shared" si="43"/>
        <v>0</v>
      </c>
      <c r="J287" s="32"/>
      <c r="L287" s="37">
        <f t="shared" si="36"/>
        <v>0</v>
      </c>
    </row>
    <row r="288" spans="1:12" hidden="1" x14ac:dyDescent="0.25">
      <c r="A288" s="34">
        <v>264</v>
      </c>
      <c r="B288" s="35">
        <f t="shared" si="37"/>
        <v>0</v>
      </c>
      <c r="C288" s="36">
        <f t="shared" si="38"/>
        <v>0</v>
      </c>
      <c r="D288" s="36">
        <f t="shared" si="39"/>
        <v>0</v>
      </c>
      <c r="E288" s="36">
        <f t="shared" si="40"/>
        <v>0</v>
      </c>
      <c r="F288" s="36">
        <f t="shared" si="41"/>
        <v>0</v>
      </c>
      <c r="G288" s="36">
        <f t="shared" si="42"/>
        <v>50000</v>
      </c>
      <c r="H288" s="36">
        <f t="shared" si="44"/>
        <v>0</v>
      </c>
      <c r="I288" s="36">
        <f t="shared" si="43"/>
        <v>0</v>
      </c>
      <c r="J288" s="32"/>
      <c r="L288" s="37">
        <f t="shared" si="36"/>
        <v>0</v>
      </c>
    </row>
    <row r="289" spans="1:12" hidden="1" x14ac:dyDescent="0.25">
      <c r="A289" s="34">
        <v>265</v>
      </c>
      <c r="B289" s="35">
        <f t="shared" si="37"/>
        <v>0</v>
      </c>
      <c r="C289" s="36">
        <f t="shared" si="38"/>
        <v>0</v>
      </c>
      <c r="D289" s="36">
        <f t="shared" si="39"/>
        <v>0</v>
      </c>
      <c r="E289" s="36">
        <f t="shared" si="40"/>
        <v>0</v>
      </c>
      <c r="F289" s="36">
        <f t="shared" si="41"/>
        <v>0</v>
      </c>
      <c r="G289" s="36">
        <f t="shared" si="42"/>
        <v>50000</v>
      </c>
      <c r="H289" s="36">
        <f t="shared" si="44"/>
        <v>0</v>
      </c>
      <c r="I289" s="36">
        <f t="shared" si="43"/>
        <v>0</v>
      </c>
      <c r="J289" s="32"/>
      <c r="L289" s="37">
        <f t="shared" si="36"/>
        <v>0</v>
      </c>
    </row>
    <row r="290" spans="1:12" hidden="1" x14ac:dyDescent="0.25">
      <c r="A290" s="34">
        <v>266</v>
      </c>
      <c r="B290" s="35">
        <f t="shared" si="37"/>
        <v>0</v>
      </c>
      <c r="C290" s="36">
        <f t="shared" si="38"/>
        <v>0</v>
      </c>
      <c r="D290" s="36">
        <f t="shared" si="39"/>
        <v>0</v>
      </c>
      <c r="E290" s="36">
        <f t="shared" si="40"/>
        <v>0</v>
      </c>
      <c r="F290" s="36">
        <f t="shared" si="41"/>
        <v>0</v>
      </c>
      <c r="G290" s="36">
        <f t="shared" si="42"/>
        <v>50000</v>
      </c>
      <c r="H290" s="36">
        <f t="shared" si="44"/>
        <v>0</v>
      </c>
      <c r="I290" s="36">
        <f t="shared" si="43"/>
        <v>0</v>
      </c>
      <c r="J290" s="32"/>
      <c r="L290" s="37">
        <f t="shared" si="36"/>
        <v>0</v>
      </c>
    </row>
    <row r="291" spans="1:12" hidden="1" x14ac:dyDescent="0.25">
      <c r="A291" s="34">
        <v>267</v>
      </c>
      <c r="B291" s="35">
        <f t="shared" si="37"/>
        <v>0</v>
      </c>
      <c r="C291" s="36">
        <f t="shared" si="38"/>
        <v>0</v>
      </c>
      <c r="D291" s="36">
        <f t="shared" si="39"/>
        <v>0</v>
      </c>
      <c r="E291" s="36">
        <f t="shared" si="40"/>
        <v>0</v>
      </c>
      <c r="F291" s="36">
        <f t="shared" si="41"/>
        <v>0</v>
      </c>
      <c r="G291" s="36">
        <f t="shared" si="42"/>
        <v>50000</v>
      </c>
      <c r="H291" s="36">
        <f t="shared" si="44"/>
        <v>0</v>
      </c>
      <c r="I291" s="36">
        <f t="shared" si="43"/>
        <v>0</v>
      </c>
      <c r="J291" s="32"/>
      <c r="L291" s="37">
        <f t="shared" si="36"/>
        <v>0</v>
      </c>
    </row>
    <row r="292" spans="1:12" hidden="1" x14ac:dyDescent="0.25">
      <c r="A292" s="34">
        <v>268</v>
      </c>
      <c r="B292" s="35">
        <f t="shared" si="37"/>
        <v>0</v>
      </c>
      <c r="C292" s="36">
        <f t="shared" si="38"/>
        <v>0</v>
      </c>
      <c r="D292" s="36">
        <f t="shared" si="39"/>
        <v>0</v>
      </c>
      <c r="E292" s="36">
        <f t="shared" si="40"/>
        <v>0</v>
      </c>
      <c r="F292" s="36">
        <f t="shared" si="41"/>
        <v>0</v>
      </c>
      <c r="G292" s="36">
        <f t="shared" si="42"/>
        <v>50000</v>
      </c>
      <c r="H292" s="36">
        <f t="shared" si="44"/>
        <v>0</v>
      </c>
      <c r="I292" s="36">
        <f t="shared" si="43"/>
        <v>0</v>
      </c>
      <c r="J292" s="32"/>
      <c r="L292" s="37">
        <f t="shared" si="36"/>
        <v>0</v>
      </c>
    </row>
    <row r="293" spans="1:12" hidden="1" x14ac:dyDescent="0.25">
      <c r="A293" s="34">
        <v>269</v>
      </c>
      <c r="B293" s="35">
        <f t="shared" si="37"/>
        <v>0</v>
      </c>
      <c r="C293" s="36">
        <f t="shared" si="38"/>
        <v>0</v>
      </c>
      <c r="D293" s="36">
        <f t="shared" si="39"/>
        <v>0</v>
      </c>
      <c r="E293" s="36">
        <f t="shared" si="40"/>
        <v>0</v>
      </c>
      <c r="F293" s="36">
        <f t="shared" si="41"/>
        <v>0</v>
      </c>
      <c r="G293" s="36">
        <f t="shared" si="42"/>
        <v>50000</v>
      </c>
      <c r="H293" s="36">
        <f t="shared" si="44"/>
        <v>0</v>
      </c>
      <c r="I293" s="36">
        <f t="shared" si="43"/>
        <v>0</v>
      </c>
      <c r="J293" s="32"/>
      <c r="L293" s="37">
        <f t="shared" si="36"/>
        <v>0</v>
      </c>
    </row>
    <row r="294" spans="1:12" hidden="1" x14ac:dyDescent="0.25">
      <c r="A294" s="34">
        <v>270</v>
      </c>
      <c r="B294" s="35">
        <f t="shared" si="37"/>
        <v>0</v>
      </c>
      <c r="C294" s="36">
        <f t="shared" si="38"/>
        <v>0</v>
      </c>
      <c r="D294" s="36">
        <f t="shared" si="39"/>
        <v>0</v>
      </c>
      <c r="E294" s="36">
        <f t="shared" si="40"/>
        <v>0</v>
      </c>
      <c r="F294" s="36">
        <f t="shared" si="41"/>
        <v>0</v>
      </c>
      <c r="G294" s="36">
        <f t="shared" si="42"/>
        <v>50000</v>
      </c>
      <c r="H294" s="36">
        <f t="shared" si="44"/>
        <v>0</v>
      </c>
      <c r="I294" s="36">
        <f t="shared" si="43"/>
        <v>0</v>
      </c>
      <c r="J294" s="32"/>
      <c r="L294" s="37">
        <f t="shared" si="36"/>
        <v>0</v>
      </c>
    </row>
    <row r="295" spans="1:12" hidden="1" x14ac:dyDescent="0.25">
      <c r="A295" s="34">
        <v>271</v>
      </c>
      <c r="B295" s="35">
        <f t="shared" si="37"/>
        <v>0</v>
      </c>
      <c r="C295" s="36">
        <f t="shared" si="38"/>
        <v>0</v>
      </c>
      <c r="D295" s="36">
        <f t="shared" si="39"/>
        <v>0</v>
      </c>
      <c r="E295" s="36">
        <f t="shared" si="40"/>
        <v>0</v>
      </c>
      <c r="F295" s="36">
        <f t="shared" si="41"/>
        <v>0</v>
      </c>
      <c r="G295" s="36">
        <f t="shared" si="42"/>
        <v>50000</v>
      </c>
      <c r="H295" s="36">
        <f t="shared" si="44"/>
        <v>0</v>
      </c>
      <c r="I295" s="36">
        <f t="shared" si="43"/>
        <v>0</v>
      </c>
      <c r="J295" s="32"/>
      <c r="L295" s="37">
        <f t="shared" si="36"/>
        <v>0</v>
      </c>
    </row>
    <row r="296" spans="1:12" hidden="1" x14ac:dyDescent="0.25">
      <c r="A296" s="34">
        <v>272</v>
      </c>
      <c r="B296" s="35">
        <f t="shared" si="37"/>
        <v>0</v>
      </c>
      <c r="C296" s="36">
        <f t="shared" si="38"/>
        <v>0</v>
      </c>
      <c r="D296" s="36">
        <f t="shared" si="39"/>
        <v>0</v>
      </c>
      <c r="E296" s="36">
        <f t="shared" si="40"/>
        <v>0</v>
      </c>
      <c r="F296" s="36">
        <f t="shared" si="41"/>
        <v>0</v>
      </c>
      <c r="G296" s="36">
        <f t="shared" si="42"/>
        <v>50000</v>
      </c>
      <c r="H296" s="36">
        <f t="shared" si="44"/>
        <v>0</v>
      </c>
      <c r="I296" s="36">
        <f t="shared" si="43"/>
        <v>0</v>
      </c>
      <c r="J296" s="32"/>
      <c r="L296" s="37">
        <f t="shared" si="36"/>
        <v>0</v>
      </c>
    </row>
    <row r="297" spans="1:12" hidden="1" x14ac:dyDescent="0.25">
      <c r="A297" s="34">
        <v>273</v>
      </c>
      <c r="B297" s="35">
        <f t="shared" si="37"/>
        <v>0</v>
      </c>
      <c r="C297" s="36">
        <f t="shared" si="38"/>
        <v>0</v>
      </c>
      <c r="D297" s="36">
        <f t="shared" si="39"/>
        <v>0</v>
      </c>
      <c r="E297" s="36">
        <f t="shared" si="40"/>
        <v>0</v>
      </c>
      <c r="F297" s="36">
        <f t="shared" si="41"/>
        <v>0</v>
      </c>
      <c r="G297" s="36">
        <f t="shared" si="42"/>
        <v>50000</v>
      </c>
      <c r="H297" s="36">
        <f t="shared" si="44"/>
        <v>0</v>
      </c>
      <c r="I297" s="36">
        <f t="shared" si="43"/>
        <v>0</v>
      </c>
      <c r="J297" s="32"/>
      <c r="L297" s="37">
        <f t="shared" si="36"/>
        <v>0</v>
      </c>
    </row>
    <row r="298" spans="1:12" hidden="1" x14ac:dyDescent="0.25">
      <c r="A298" s="34">
        <v>274</v>
      </c>
      <c r="B298" s="35">
        <f t="shared" si="37"/>
        <v>0</v>
      </c>
      <c r="C298" s="36">
        <f t="shared" si="38"/>
        <v>0</v>
      </c>
      <c r="D298" s="36">
        <f t="shared" si="39"/>
        <v>0</v>
      </c>
      <c r="E298" s="36">
        <f t="shared" si="40"/>
        <v>0</v>
      </c>
      <c r="F298" s="36">
        <f t="shared" si="41"/>
        <v>0</v>
      </c>
      <c r="G298" s="36">
        <f t="shared" si="42"/>
        <v>50000</v>
      </c>
      <c r="H298" s="36">
        <f t="shared" si="44"/>
        <v>0</v>
      </c>
      <c r="I298" s="36">
        <f t="shared" si="43"/>
        <v>0</v>
      </c>
      <c r="J298" s="32"/>
      <c r="L298" s="37">
        <f t="shared" si="36"/>
        <v>0</v>
      </c>
    </row>
    <row r="299" spans="1:12" hidden="1" x14ac:dyDescent="0.25">
      <c r="A299" s="34">
        <v>275</v>
      </c>
      <c r="B299" s="35">
        <f t="shared" si="37"/>
        <v>0</v>
      </c>
      <c r="C299" s="36">
        <f t="shared" si="38"/>
        <v>0</v>
      </c>
      <c r="D299" s="36">
        <f t="shared" si="39"/>
        <v>0</v>
      </c>
      <c r="E299" s="36">
        <f t="shared" si="40"/>
        <v>0</v>
      </c>
      <c r="F299" s="36">
        <f t="shared" si="41"/>
        <v>0</v>
      </c>
      <c r="G299" s="36">
        <f t="shared" si="42"/>
        <v>50000</v>
      </c>
      <c r="H299" s="36">
        <f t="shared" si="44"/>
        <v>0</v>
      </c>
      <c r="I299" s="36">
        <f t="shared" si="43"/>
        <v>0</v>
      </c>
      <c r="J299" s="32"/>
      <c r="L299" s="37">
        <f t="shared" ref="L299:L304" si="45">H299</f>
        <v>0</v>
      </c>
    </row>
    <row r="300" spans="1:12" hidden="1" x14ac:dyDescent="0.25">
      <c r="A300" s="34">
        <v>276</v>
      </c>
      <c r="B300" s="35">
        <f t="shared" si="37"/>
        <v>0</v>
      </c>
      <c r="C300" s="36">
        <f t="shared" si="38"/>
        <v>0</v>
      </c>
      <c r="D300" s="36">
        <f t="shared" si="39"/>
        <v>0</v>
      </c>
      <c r="E300" s="36">
        <f t="shared" si="40"/>
        <v>0</v>
      </c>
      <c r="F300" s="36">
        <f t="shared" si="41"/>
        <v>0</v>
      </c>
      <c r="G300" s="36">
        <f t="shared" si="42"/>
        <v>50000</v>
      </c>
      <c r="H300" s="36">
        <f>IF(I300&lt;=0,0,G300)</f>
        <v>0</v>
      </c>
      <c r="I300" s="36">
        <f t="shared" si="43"/>
        <v>0</v>
      </c>
      <c r="J300" s="32"/>
      <c r="L300" s="37">
        <f t="shared" si="45"/>
        <v>0</v>
      </c>
    </row>
    <row r="301" spans="1:12" hidden="1" x14ac:dyDescent="0.25">
      <c r="A301" s="34">
        <v>277</v>
      </c>
      <c r="B301" s="35">
        <f t="shared" si="37"/>
        <v>0</v>
      </c>
      <c r="C301" s="36">
        <f t="shared" si="38"/>
        <v>0</v>
      </c>
      <c r="D301" s="36">
        <f t="shared" si="39"/>
        <v>0</v>
      </c>
      <c r="E301" s="36">
        <f t="shared" si="40"/>
        <v>0</v>
      </c>
      <c r="F301" s="36">
        <f t="shared" si="41"/>
        <v>0</v>
      </c>
      <c r="G301" s="36">
        <f t="shared" si="42"/>
        <v>50000</v>
      </c>
      <c r="H301" s="36">
        <f t="shared" si="44"/>
        <v>0</v>
      </c>
      <c r="I301" s="36">
        <f t="shared" si="43"/>
        <v>0</v>
      </c>
      <c r="J301" s="32"/>
      <c r="L301" s="37">
        <f t="shared" si="45"/>
        <v>0</v>
      </c>
    </row>
    <row r="302" spans="1:12" hidden="1" x14ac:dyDescent="0.25">
      <c r="A302" s="34">
        <v>278</v>
      </c>
      <c r="B302" s="35">
        <f t="shared" si="37"/>
        <v>0</v>
      </c>
      <c r="C302" s="36">
        <f t="shared" si="38"/>
        <v>0</v>
      </c>
      <c r="D302" s="36">
        <f t="shared" si="39"/>
        <v>0</v>
      </c>
      <c r="E302" s="36">
        <f t="shared" si="40"/>
        <v>0</v>
      </c>
      <c r="F302" s="36">
        <f t="shared" si="41"/>
        <v>0</v>
      </c>
      <c r="G302" s="36">
        <f t="shared" si="42"/>
        <v>50000</v>
      </c>
      <c r="H302" s="36">
        <f t="shared" si="44"/>
        <v>0</v>
      </c>
      <c r="I302" s="36">
        <f t="shared" si="43"/>
        <v>0</v>
      </c>
      <c r="J302" s="32"/>
      <c r="L302" s="37">
        <f t="shared" si="45"/>
        <v>0</v>
      </c>
    </row>
    <row r="303" spans="1:12" hidden="1" x14ac:dyDescent="0.25">
      <c r="A303" s="34">
        <v>279</v>
      </c>
      <c r="B303" s="35">
        <f t="shared" si="37"/>
        <v>0</v>
      </c>
      <c r="C303" s="36">
        <f t="shared" si="38"/>
        <v>0</v>
      </c>
      <c r="D303" s="36">
        <f t="shared" si="39"/>
        <v>0</v>
      </c>
      <c r="E303" s="36">
        <f t="shared" si="40"/>
        <v>0</v>
      </c>
      <c r="F303" s="36">
        <f t="shared" si="41"/>
        <v>0</v>
      </c>
      <c r="G303" s="36">
        <f t="shared" si="42"/>
        <v>50000</v>
      </c>
      <c r="H303" s="36">
        <f t="shared" si="44"/>
        <v>0</v>
      </c>
      <c r="I303" s="36">
        <f t="shared" si="43"/>
        <v>0</v>
      </c>
      <c r="J303" s="32"/>
      <c r="L303" s="37">
        <f t="shared" si="45"/>
        <v>0</v>
      </c>
    </row>
    <row r="304" spans="1:12" hidden="1" x14ac:dyDescent="0.25">
      <c r="A304" s="34">
        <v>280</v>
      </c>
      <c r="B304" s="35">
        <f t="shared" si="37"/>
        <v>0</v>
      </c>
      <c r="C304" s="36">
        <f t="shared" si="38"/>
        <v>0</v>
      </c>
      <c r="D304" s="36">
        <f t="shared" si="39"/>
        <v>0</v>
      </c>
      <c r="E304" s="36">
        <f t="shared" si="40"/>
        <v>0</v>
      </c>
      <c r="F304" s="36">
        <f t="shared" si="41"/>
        <v>0</v>
      </c>
      <c r="G304" s="36">
        <f t="shared" si="42"/>
        <v>50000</v>
      </c>
      <c r="H304" s="36">
        <f t="shared" si="44"/>
        <v>0</v>
      </c>
      <c r="I304" s="36">
        <f t="shared" si="43"/>
        <v>0</v>
      </c>
      <c r="J304" s="32"/>
      <c r="L304" s="37">
        <f t="shared" si="45"/>
        <v>0</v>
      </c>
    </row>
    <row r="305" spans="1:12" hidden="1" x14ac:dyDescent="0.25">
      <c r="A305" s="34">
        <v>281</v>
      </c>
      <c r="B305" s="35">
        <f t="shared" ref="B305:B321" si="46">(I304*$E$5)</f>
        <v>0</v>
      </c>
      <c r="C305" s="36">
        <f t="shared" ref="C305:C321" si="47">+I304/$E$4</f>
        <v>0</v>
      </c>
      <c r="D305" s="36">
        <f t="shared" ref="D305:D321" si="48">+C305+B305</f>
        <v>0</v>
      </c>
      <c r="E305" s="36">
        <f t="shared" ref="E305:E321" si="49">+I304/1000000*$A$10</f>
        <v>0</v>
      </c>
      <c r="F305" s="36">
        <f t="shared" ref="F305:F321" si="50">IF(C305&gt;0,$E$12,0)</f>
        <v>0</v>
      </c>
      <c r="G305" s="36">
        <f t="shared" ref="G305:G321" si="51">IF(D305+E305+F305&lt;$I$13,$I$13,D305+E305+F305)</f>
        <v>50000</v>
      </c>
      <c r="H305" s="36">
        <f t="shared" ref="H305:H321" si="52">IF(I305&lt;=0,0,G305)</f>
        <v>0</v>
      </c>
      <c r="I305" s="36">
        <f t="shared" ref="I305:I321" si="53">IF(I304-C305-(G305-(D305+E305+F305))&gt;=0,I304-C305-(G305-(D305+E305+F305)),0)</f>
        <v>0</v>
      </c>
      <c r="J305" s="32"/>
      <c r="L305" s="37">
        <f t="shared" ref="L305:L321" si="54">H305</f>
        <v>0</v>
      </c>
    </row>
    <row r="306" spans="1:12" hidden="1" x14ac:dyDescent="0.25">
      <c r="A306" s="34">
        <v>282</v>
      </c>
      <c r="B306" s="35">
        <f t="shared" si="46"/>
        <v>0</v>
      </c>
      <c r="C306" s="36">
        <f t="shared" si="47"/>
        <v>0</v>
      </c>
      <c r="D306" s="36">
        <f t="shared" si="48"/>
        <v>0</v>
      </c>
      <c r="E306" s="36">
        <f t="shared" si="49"/>
        <v>0</v>
      </c>
      <c r="F306" s="36">
        <f t="shared" si="50"/>
        <v>0</v>
      </c>
      <c r="G306" s="36">
        <f t="shared" si="51"/>
        <v>50000</v>
      </c>
      <c r="H306" s="36">
        <f t="shared" si="52"/>
        <v>0</v>
      </c>
      <c r="I306" s="36">
        <f t="shared" si="53"/>
        <v>0</v>
      </c>
      <c r="J306" s="32"/>
      <c r="L306" s="37">
        <f t="shared" si="54"/>
        <v>0</v>
      </c>
    </row>
    <row r="307" spans="1:12" hidden="1" x14ac:dyDescent="0.25">
      <c r="A307" s="34">
        <v>283</v>
      </c>
      <c r="B307" s="35">
        <f t="shared" si="46"/>
        <v>0</v>
      </c>
      <c r="C307" s="36">
        <f t="shared" si="47"/>
        <v>0</v>
      </c>
      <c r="D307" s="36">
        <f t="shared" si="48"/>
        <v>0</v>
      </c>
      <c r="E307" s="36">
        <f t="shared" si="49"/>
        <v>0</v>
      </c>
      <c r="F307" s="36">
        <f t="shared" si="50"/>
        <v>0</v>
      </c>
      <c r="G307" s="36">
        <f t="shared" si="51"/>
        <v>50000</v>
      </c>
      <c r="H307" s="36">
        <f t="shared" si="52"/>
        <v>0</v>
      </c>
      <c r="I307" s="36">
        <f t="shared" si="53"/>
        <v>0</v>
      </c>
      <c r="J307" s="32"/>
      <c r="L307" s="37">
        <f t="shared" si="54"/>
        <v>0</v>
      </c>
    </row>
    <row r="308" spans="1:12" hidden="1" x14ac:dyDescent="0.25">
      <c r="A308" s="34">
        <v>284</v>
      </c>
      <c r="B308" s="35">
        <f t="shared" si="46"/>
        <v>0</v>
      </c>
      <c r="C308" s="36">
        <f t="shared" si="47"/>
        <v>0</v>
      </c>
      <c r="D308" s="36">
        <f t="shared" si="48"/>
        <v>0</v>
      </c>
      <c r="E308" s="36">
        <f t="shared" si="49"/>
        <v>0</v>
      </c>
      <c r="F308" s="36">
        <f t="shared" si="50"/>
        <v>0</v>
      </c>
      <c r="G308" s="36">
        <f t="shared" si="51"/>
        <v>50000</v>
      </c>
      <c r="H308" s="36">
        <f t="shared" si="52"/>
        <v>0</v>
      </c>
      <c r="I308" s="36">
        <f t="shared" si="53"/>
        <v>0</v>
      </c>
      <c r="J308" s="32"/>
      <c r="L308" s="37">
        <f t="shared" si="54"/>
        <v>0</v>
      </c>
    </row>
    <row r="309" spans="1:12" hidden="1" x14ac:dyDescent="0.25">
      <c r="A309" s="34">
        <v>285</v>
      </c>
      <c r="B309" s="35">
        <f t="shared" si="46"/>
        <v>0</v>
      </c>
      <c r="C309" s="36">
        <f t="shared" si="47"/>
        <v>0</v>
      </c>
      <c r="D309" s="36">
        <f t="shared" si="48"/>
        <v>0</v>
      </c>
      <c r="E309" s="36">
        <f t="shared" si="49"/>
        <v>0</v>
      </c>
      <c r="F309" s="36">
        <f t="shared" si="50"/>
        <v>0</v>
      </c>
      <c r="G309" s="36">
        <f t="shared" si="51"/>
        <v>50000</v>
      </c>
      <c r="H309" s="36">
        <f t="shared" si="52"/>
        <v>0</v>
      </c>
      <c r="I309" s="36">
        <f t="shared" si="53"/>
        <v>0</v>
      </c>
      <c r="J309" s="32"/>
      <c r="L309" s="37">
        <f t="shared" si="54"/>
        <v>0</v>
      </c>
    </row>
    <row r="310" spans="1:12" hidden="1" x14ac:dyDescent="0.25">
      <c r="A310" s="34">
        <v>286</v>
      </c>
      <c r="B310" s="35">
        <f t="shared" si="46"/>
        <v>0</v>
      </c>
      <c r="C310" s="36">
        <f t="shared" si="47"/>
        <v>0</v>
      </c>
      <c r="D310" s="36">
        <f t="shared" si="48"/>
        <v>0</v>
      </c>
      <c r="E310" s="36">
        <f t="shared" si="49"/>
        <v>0</v>
      </c>
      <c r="F310" s="36">
        <f t="shared" si="50"/>
        <v>0</v>
      </c>
      <c r="G310" s="36">
        <f t="shared" si="51"/>
        <v>50000</v>
      </c>
      <c r="H310" s="36">
        <f t="shared" si="52"/>
        <v>0</v>
      </c>
      <c r="I310" s="36">
        <f t="shared" si="53"/>
        <v>0</v>
      </c>
      <c r="J310" s="32"/>
      <c r="L310" s="37">
        <f t="shared" si="54"/>
        <v>0</v>
      </c>
    </row>
    <row r="311" spans="1:12" hidden="1" x14ac:dyDescent="0.25">
      <c r="A311" s="34">
        <v>287</v>
      </c>
      <c r="B311" s="35">
        <f t="shared" si="46"/>
        <v>0</v>
      </c>
      <c r="C311" s="36">
        <f t="shared" si="47"/>
        <v>0</v>
      </c>
      <c r="D311" s="36">
        <f t="shared" si="48"/>
        <v>0</v>
      </c>
      <c r="E311" s="36">
        <f t="shared" si="49"/>
        <v>0</v>
      </c>
      <c r="F311" s="36">
        <f t="shared" si="50"/>
        <v>0</v>
      </c>
      <c r="G311" s="36">
        <f t="shared" si="51"/>
        <v>50000</v>
      </c>
      <c r="H311" s="36">
        <f t="shared" si="52"/>
        <v>0</v>
      </c>
      <c r="I311" s="36">
        <f t="shared" si="53"/>
        <v>0</v>
      </c>
      <c r="J311" s="32"/>
      <c r="L311" s="37">
        <f t="shared" si="54"/>
        <v>0</v>
      </c>
    </row>
    <row r="312" spans="1:12" hidden="1" x14ac:dyDescent="0.25">
      <c r="A312" s="34">
        <v>288</v>
      </c>
      <c r="B312" s="35">
        <f t="shared" si="46"/>
        <v>0</v>
      </c>
      <c r="C312" s="36">
        <f t="shared" si="47"/>
        <v>0</v>
      </c>
      <c r="D312" s="36">
        <f t="shared" si="48"/>
        <v>0</v>
      </c>
      <c r="E312" s="36">
        <f t="shared" si="49"/>
        <v>0</v>
      </c>
      <c r="F312" s="36">
        <f t="shared" si="50"/>
        <v>0</v>
      </c>
      <c r="G312" s="36">
        <f t="shared" si="51"/>
        <v>50000</v>
      </c>
      <c r="H312" s="36">
        <f t="shared" si="52"/>
        <v>0</v>
      </c>
      <c r="I312" s="36">
        <f t="shared" si="53"/>
        <v>0</v>
      </c>
      <c r="J312" s="32"/>
      <c r="L312" s="37">
        <f t="shared" si="54"/>
        <v>0</v>
      </c>
    </row>
    <row r="313" spans="1:12" hidden="1" x14ac:dyDescent="0.25">
      <c r="A313" s="34">
        <v>289</v>
      </c>
      <c r="B313" s="35">
        <f t="shared" si="46"/>
        <v>0</v>
      </c>
      <c r="C313" s="36">
        <f t="shared" si="47"/>
        <v>0</v>
      </c>
      <c r="D313" s="36">
        <f t="shared" si="48"/>
        <v>0</v>
      </c>
      <c r="E313" s="36">
        <f t="shared" si="49"/>
        <v>0</v>
      </c>
      <c r="F313" s="36">
        <f t="shared" si="50"/>
        <v>0</v>
      </c>
      <c r="G313" s="36">
        <f t="shared" si="51"/>
        <v>50000</v>
      </c>
      <c r="H313" s="36">
        <f t="shared" si="52"/>
        <v>0</v>
      </c>
      <c r="I313" s="36">
        <f t="shared" si="53"/>
        <v>0</v>
      </c>
      <c r="J313" s="32"/>
      <c r="L313" s="37">
        <f t="shared" si="54"/>
        <v>0</v>
      </c>
    </row>
    <row r="314" spans="1:12" hidden="1" x14ac:dyDescent="0.25">
      <c r="A314" s="34">
        <v>290</v>
      </c>
      <c r="B314" s="35">
        <f t="shared" si="46"/>
        <v>0</v>
      </c>
      <c r="C314" s="36">
        <f t="shared" si="47"/>
        <v>0</v>
      </c>
      <c r="D314" s="36">
        <f t="shared" si="48"/>
        <v>0</v>
      </c>
      <c r="E314" s="36">
        <f t="shared" si="49"/>
        <v>0</v>
      </c>
      <c r="F314" s="36">
        <f t="shared" si="50"/>
        <v>0</v>
      </c>
      <c r="G314" s="36">
        <f t="shared" si="51"/>
        <v>50000</v>
      </c>
      <c r="H314" s="36">
        <f t="shared" si="52"/>
        <v>0</v>
      </c>
      <c r="I314" s="36">
        <f t="shared" si="53"/>
        <v>0</v>
      </c>
      <c r="J314" s="32"/>
      <c r="L314" s="37">
        <f t="shared" si="54"/>
        <v>0</v>
      </c>
    </row>
    <row r="315" spans="1:12" hidden="1" x14ac:dyDescent="0.25">
      <c r="A315" s="34">
        <v>291</v>
      </c>
      <c r="B315" s="35">
        <f t="shared" si="46"/>
        <v>0</v>
      </c>
      <c r="C315" s="36">
        <f t="shared" si="47"/>
        <v>0</v>
      </c>
      <c r="D315" s="36">
        <f t="shared" si="48"/>
        <v>0</v>
      </c>
      <c r="E315" s="36">
        <f t="shared" si="49"/>
        <v>0</v>
      </c>
      <c r="F315" s="36">
        <f t="shared" si="50"/>
        <v>0</v>
      </c>
      <c r="G315" s="36">
        <f t="shared" si="51"/>
        <v>50000</v>
      </c>
      <c r="H315" s="36">
        <f t="shared" si="52"/>
        <v>0</v>
      </c>
      <c r="I315" s="36">
        <f t="shared" si="53"/>
        <v>0</v>
      </c>
      <c r="J315" s="32"/>
      <c r="L315" s="37">
        <f t="shared" si="54"/>
        <v>0</v>
      </c>
    </row>
    <row r="316" spans="1:12" hidden="1" x14ac:dyDescent="0.25">
      <c r="A316" s="34">
        <v>292</v>
      </c>
      <c r="B316" s="35">
        <f t="shared" si="46"/>
        <v>0</v>
      </c>
      <c r="C316" s="36">
        <f t="shared" si="47"/>
        <v>0</v>
      </c>
      <c r="D316" s="36">
        <f t="shared" si="48"/>
        <v>0</v>
      </c>
      <c r="E316" s="36">
        <f t="shared" si="49"/>
        <v>0</v>
      </c>
      <c r="F316" s="36">
        <f t="shared" si="50"/>
        <v>0</v>
      </c>
      <c r="G316" s="36">
        <f t="shared" si="51"/>
        <v>50000</v>
      </c>
      <c r="H316" s="36">
        <f t="shared" si="52"/>
        <v>0</v>
      </c>
      <c r="I316" s="36">
        <f t="shared" si="53"/>
        <v>0</v>
      </c>
      <c r="J316" s="32"/>
      <c r="L316" s="37">
        <f t="shared" si="54"/>
        <v>0</v>
      </c>
    </row>
    <row r="317" spans="1:12" hidden="1" x14ac:dyDescent="0.25">
      <c r="A317" s="34">
        <v>293</v>
      </c>
      <c r="B317" s="35">
        <f t="shared" si="46"/>
        <v>0</v>
      </c>
      <c r="C317" s="36">
        <f t="shared" si="47"/>
        <v>0</v>
      </c>
      <c r="D317" s="36">
        <f t="shared" si="48"/>
        <v>0</v>
      </c>
      <c r="E317" s="36">
        <f t="shared" si="49"/>
        <v>0</v>
      </c>
      <c r="F317" s="36">
        <f t="shared" si="50"/>
        <v>0</v>
      </c>
      <c r="G317" s="36">
        <f t="shared" si="51"/>
        <v>50000</v>
      </c>
      <c r="H317" s="36">
        <f t="shared" si="52"/>
        <v>0</v>
      </c>
      <c r="I317" s="36">
        <f t="shared" si="53"/>
        <v>0</v>
      </c>
      <c r="J317" s="32"/>
      <c r="L317" s="37">
        <f t="shared" si="54"/>
        <v>0</v>
      </c>
    </row>
    <row r="318" spans="1:12" hidden="1" x14ac:dyDescent="0.25">
      <c r="A318" s="34">
        <v>294</v>
      </c>
      <c r="B318" s="35">
        <f t="shared" si="46"/>
        <v>0</v>
      </c>
      <c r="C318" s="36">
        <f t="shared" si="47"/>
        <v>0</v>
      </c>
      <c r="D318" s="36">
        <f t="shared" si="48"/>
        <v>0</v>
      </c>
      <c r="E318" s="36">
        <f t="shared" si="49"/>
        <v>0</v>
      </c>
      <c r="F318" s="36">
        <f t="shared" si="50"/>
        <v>0</v>
      </c>
      <c r="G318" s="36">
        <f t="shared" si="51"/>
        <v>50000</v>
      </c>
      <c r="H318" s="36">
        <f t="shared" si="52"/>
        <v>0</v>
      </c>
      <c r="I318" s="36">
        <f t="shared" si="53"/>
        <v>0</v>
      </c>
      <c r="J318" s="32"/>
      <c r="L318" s="37">
        <f t="shared" si="54"/>
        <v>0</v>
      </c>
    </row>
    <row r="319" spans="1:12" hidden="1" x14ac:dyDescent="0.25">
      <c r="A319" s="34">
        <v>295</v>
      </c>
      <c r="B319" s="35">
        <f t="shared" si="46"/>
        <v>0</v>
      </c>
      <c r="C319" s="36">
        <f t="shared" si="47"/>
        <v>0</v>
      </c>
      <c r="D319" s="36">
        <f t="shared" si="48"/>
        <v>0</v>
      </c>
      <c r="E319" s="36">
        <f t="shared" si="49"/>
        <v>0</v>
      </c>
      <c r="F319" s="36">
        <f t="shared" si="50"/>
        <v>0</v>
      </c>
      <c r="G319" s="36">
        <f t="shared" si="51"/>
        <v>50000</v>
      </c>
      <c r="H319" s="36">
        <f t="shared" si="52"/>
        <v>0</v>
      </c>
      <c r="I319" s="36">
        <f t="shared" si="53"/>
        <v>0</v>
      </c>
      <c r="J319" s="32"/>
      <c r="L319" s="37">
        <f t="shared" si="54"/>
        <v>0</v>
      </c>
    </row>
    <row r="320" spans="1:12" hidden="1" x14ac:dyDescent="0.25">
      <c r="A320" s="34">
        <v>296</v>
      </c>
      <c r="B320" s="35">
        <f t="shared" si="46"/>
        <v>0</v>
      </c>
      <c r="C320" s="36">
        <f t="shared" si="47"/>
        <v>0</v>
      </c>
      <c r="D320" s="36">
        <f t="shared" si="48"/>
        <v>0</v>
      </c>
      <c r="E320" s="36">
        <f t="shared" si="49"/>
        <v>0</v>
      </c>
      <c r="F320" s="36">
        <f t="shared" si="50"/>
        <v>0</v>
      </c>
      <c r="G320" s="36">
        <f t="shared" si="51"/>
        <v>50000</v>
      </c>
      <c r="H320" s="36">
        <f t="shared" si="52"/>
        <v>0</v>
      </c>
      <c r="I320" s="36">
        <f t="shared" si="53"/>
        <v>0</v>
      </c>
      <c r="J320" s="32"/>
      <c r="L320" s="37">
        <f t="shared" si="54"/>
        <v>0</v>
      </c>
    </row>
    <row r="321" spans="1:12" hidden="1" x14ac:dyDescent="0.25">
      <c r="A321" s="34">
        <v>297</v>
      </c>
      <c r="B321" s="35">
        <f t="shared" si="46"/>
        <v>0</v>
      </c>
      <c r="C321" s="36">
        <f t="shared" si="47"/>
        <v>0</v>
      </c>
      <c r="D321" s="36">
        <f t="shared" si="48"/>
        <v>0</v>
      </c>
      <c r="E321" s="36">
        <f t="shared" si="49"/>
        <v>0</v>
      </c>
      <c r="F321" s="36">
        <f t="shared" si="50"/>
        <v>0</v>
      </c>
      <c r="G321" s="36">
        <f t="shared" si="51"/>
        <v>50000</v>
      </c>
      <c r="H321" s="36">
        <f t="shared" si="52"/>
        <v>0</v>
      </c>
      <c r="I321" s="36">
        <f t="shared" si="53"/>
        <v>0</v>
      </c>
      <c r="J321" s="32"/>
      <c r="L321" s="37">
        <f t="shared" si="54"/>
        <v>0</v>
      </c>
    </row>
    <row r="322" spans="1:12" hidden="1" x14ac:dyDescent="0.25">
      <c r="A322" s="34">
        <v>298</v>
      </c>
      <c r="B322" s="35">
        <f t="shared" ref="B322:B331" si="55">(I321*$E$5)</f>
        <v>0</v>
      </c>
      <c r="C322" s="36">
        <f t="shared" ref="C322:C331" si="56">+I321/$E$4</f>
        <v>0</v>
      </c>
      <c r="D322" s="36">
        <f t="shared" ref="D322:D331" si="57">+C322+B322</f>
        <v>0</v>
      </c>
      <c r="E322" s="36">
        <f t="shared" ref="E322:E331" si="58">+I321/1000000*$A$10</f>
        <v>0</v>
      </c>
      <c r="F322" s="36">
        <f t="shared" ref="F322:F331" si="59">IF(C322&gt;0,$E$12,0)</f>
        <v>0</v>
      </c>
      <c r="G322" s="36">
        <f t="shared" ref="G322:G331" si="60">IF(D322+E322+F322&lt;$I$13,$I$13,D322+E322+F322)</f>
        <v>50000</v>
      </c>
      <c r="H322" s="36">
        <f t="shared" ref="H322:H331" si="61">IF(I322&lt;=0,0,G322)</f>
        <v>0</v>
      </c>
      <c r="I322" s="36">
        <f t="shared" ref="I322:I331" si="62">IF(I321-C322-(G322-(D322+E322+F322))&gt;=0,I321-C322-(G322-(D322+E322+F322)),0)</f>
        <v>0</v>
      </c>
      <c r="J322" s="32"/>
      <c r="L322" s="37">
        <f t="shared" ref="L322:L331" si="63">H322</f>
        <v>0</v>
      </c>
    </row>
    <row r="323" spans="1:12" hidden="1" x14ac:dyDescent="0.25">
      <c r="A323" s="34">
        <v>299</v>
      </c>
      <c r="B323" s="35">
        <f t="shared" si="55"/>
        <v>0</v>
      </c>
      <c r="C323" s="36">
        <f t="shared" si="56"/>
        <v>0</v>
      </c>
      <c r="D323" s="36">
        <f t="shared" si="57"/>
        <v>0</v>
      </c>
      <c r="E323" s="36">
        <f t="shared" si="58"/>
        <v>0</v>
      </c>
      <c r="F323" s="36">
        <f t="shared" si="59"/>
        <v>0</v>
      </c>
      <c r="G323" s="36">
        <f t="shared" si="60"/>
        <v>50000</v>
      </c>
      <c r="H323" s="36">
        <f t="shared" si="61"/>
        <v>0</v>
      </c>
      <c r="I323" s="36">
        <f t="shared" si="62"/>
        <v>0</v>
      </c>
      <c r="J323" s="32"/>
      <c r="L323" s="37">
        <f t="shared" si="63"/>
        <v>0</v>
      </c>
    </row>
    <row r="324" spans="1:12" hidden="1" x14ac:dyDescent="0.25">
      <c r="A324" s="34">
        <v>300</v>
      </c>
      <c r="B324" s="35">
        <f t="shared" si="55"/>
        <v>0</v>
      </c>
      <c r="C324" s="36">
        <f t="shared" si="56"/>
        <v>0</v>
      </c>
      <c r="D324" s="36">
        <f t="shared" si="57"/>
        <v>0</v>
      </c>
      <c r="E324" s="36">
        <f t="shared" si="58"/>
        <v>0</v>
      </c>
      <c r="F324" s="36">
        <f t="shared" si="59"/>
        <v>0</v>
      </c>
      <c r="G324" s="36">
        <f t="shared" si="60"/>
        <v>50000</v>
      </c>
      <c r="H324" s="36">
        <f t="shared" si="61"/>
        <v>0</v>
      </c>
      <c r="I324" s="36">
        <f t="shared" si="62"/>
        <v>0</v>
      </c>
      <c r="J324" s="32"/>
      <c r="L324" s="37">
        <f t="shared" si="63"/>
        <v>0</v>
      </c>
    </row>
    <row r="325" spans="1:12" hidden="1" x14ac:dyDescent="0.25">
      <c r="A325" s="34">
        <v>301</v>
      </c>
      <c r="B325" s="35">
        <f t="shared" si="55"/>
        <v>0</v>
      </c>
      <c r="C325" s="36">
        <f t="shared" si="56"/>
        <v>0</v>
      </c>
      <c r="D325" s="36">
        <f t="shared" si="57"/>
        <v>0</v>
      </c>
      <c r="E325" s="36">
        <f t="shared" si="58"/>
        <v>0</v>
      </c>
      <c r="F325" s="36">
        <f t="shared" si="59"/>
        <v>0</v>
      </c>
      <c r="G325" s="36">
        <f t="shared" si="60"/>
        <v>50000</v>
      </c>
      <c r="H325" s="36">
        <f t="shared" si="61"/>
        <v>0</v>
      </c>
      <c r="I325" s="36">
        <f t="shared" si="62"/>
        <v>0</v>
      </c>
      <c r="J325" s="32"/>
      <c r="L325" s="37">
        <f t="shared" si="63"/>
        <v>0</v>
      </c>
    </row>
    <row r="326" spans="1:12" hidden="1" x14ac:dyDescent="0.25">
      <c r="A326" s="34">
        <v>302</v>
      </c>
      <c r="B326" s="35">
        <f t="shared" si="55"/>
        <v>0</v>
      </c>
      <c r="C326" s="36">
        <f t="shared" si="56"/>
        <v>0</v>
      </c>
      <c r="D326" s="36">
        <f t="shared" si="57"/>
        <v>0</v>
      </c>
      <c r="E326" s="36">
        <f t="shared" si="58"/>
        <v>0</v>
      </c>
      <c r="F326" s="36">
        <f t="shared" si="59"/>
        <v>0</v>
      </c>
      <c r="G326" s="36">
        <f t="shared" si="60"/>
        <v>50000</v>
      </c>
      <c r="H326" s="36">
        <f>IF(I326&lt;=0,0,G326)</f>
        <v>0</v>
      </c>
      <c r="I326" s="36">
        <f>IF(I325-C326-(G326-(D326+E326+F326))&gt;=0,I325-C326-(G326-(D326+E326+F326)),0)</f>
        <v>0</v>
      </c>
      <c r="J326" s="32"/>
      <c r="L326" s="37">
        <f t="shared" si="63"/>
        <v>0</v>
      </c>
    </row>
    <row r="327" spans="1:12" hidden="1" x14ac:dyDescent="0.25">
      <c r="A327" s="34">
        <v>303</v>
      </c>
      <c r="B327" s="35">
        <f t="shared" si="55"/>
        <v>0</v>
      </c>
      <c r="C327" s="36">
        <f t="shared" si="56"/>
        <v>0</v>
      </c>
      <c r="D327" s="36">
        <f t="shared" si="57"/>
        <v>0</v>
      </c>
      <c r="E327" s="36">
        <f t="shared" si="58"/>
        <v>0</v>
      </c>
      <c r="F327" s="36">
        <f>IF(C327&gt;0,$E$12,0)</f>
        <v>0</v>
      </c>
      <c r="G327" s="36">
        <f>IF(D327+E327+F327&lt;$I$13,$I$13,D327+E327+F327)</f>
        <v>50000</v>
      </c>
      <c r="H327" s="36">
        <f t="shared" si="61"/>
        <v>0</v>
      </c>
      <c r="I327" s="36">
        <f t="shared" si="62"/>
        <v>0</v>
      </c>
      <c r="J327" s="32"/>
      <c r="L327" s="37">
        <f t="shared" si="63"/>
        <v>0</v>
      </c>
    </row>
    <row r="328" spans="1:12" hidden="1" x14ac:dyDescent="0.25">
      <c r="A328" s="34">
        <v>304</v>
      </c>
      <c r="B328" s="35">
        <f t="shared" si="55"/>
        <v>0</v>
      </c>
      <c r="C328" s="36">
        <f t="shared" si="56"/>
        <v>0</v>
      </c>
      <c r="D328" s="36">
        <f t="shared" si="57"/>
        <v>0</v>
      </c>
      <c r="E328" s="36">
        <f t="shared" si="58"/>
        <v>0</v>
      </c>
      <c r="F328" s="36">
        <f t="shared" si="59"/>
        <v>0</v>
      </c>
      <c r="G328" s="36">
        <f t="shared" si="60"/>
        <v>50000</v>
      </c>
      <c r="H328" s="36">
        <f t="shared" si="61"/>
        <v>0</v>
      </c>
      <c r="I328" s="36">
        <f t="shared" si="62"/>
        <v>0</v>
      </c>
      <c r="J328" s="32"/>
      <c r="L328" s="37">
        <f t="shared" si="63"/>
        <v>0</v>
      </c>
    </row>
    <row r="329" spans="1:12" hidden="1" x14ac:dyDescent="0.25">
      <c r="A329" s="34">
        <v>305</v>
      </c>
      <c r="B329" s="35">
        <f t="shared" si="55"/>
        <v>0</v>
      </c>
      <c r="C329" s="36">
        <f t="shared" si="56"/>
        <v>0</v>
      </c>
      <c r="D329" s="36">
        <f t="shared" si="57"/>
        <v>0</v>
      </c>
      <c r="E329" s="36">
        <f t="shared" si="58"/>
        <v>0</v>
      </c>
      <c r="F329" s="36">
        <f t="shared" si="59"/>
        <v>0</v>
      </c>
      <c r="G329" s="36">
        <f t="shared" si="60"/>
        <v>50000</v>
      </c>
      <c r="H329" s="36">
        <f t="shared" si="61"/>
        <v>0</v>
      </c>
      <c r="I329" s="36">
        <f t="shared" si="62"/>
        <v>0</v>
      </c>
      <c r="J329" s="32"/>
      <c r="L329" s="37">
        <f t="shared" si="63"/>
        <v>0</v>
      </c>
    </row>
    <row r="330" spans="1:12" hidden="1" x14ac:dyDescent="0.25">
      <c r="A330" s="34">
        <v>306</v>
      </c>
      <c r="B330" s="35">
        <f t="shared" si="55"/>
        <v>0</v>
      </c>
      <c r="C330" s="36">
        <f t="shared" si="56"/>
        <v>0</v>
      </c>
      <c r="D330" s="36">
        <f t="shared" si="57"/>
        <v>0</v>
      </c>
      <c r="E330" s="36">
        <f t="shared" si="58"/>
        <v>0</v>
      </c>
      <c r="F330" s="36">
        <f t="shared" si="59"/>
        <v>0</v>
      </c>
      <c r="G330" s="36">
        <f t="shared" si="60"/>
        <v>50000</v>
      </c>
      <c r="H330" s="36">
        <f t="shared" si="61"/>
        <v>0</v>
      </c>
      <c r="I330" s="36">
        <f t="shared" si="62"/>
        <v>0</v>
      </c>
      <c r="J330" s="32"/>
      <c r="L330" s="37">
        <f t="shared" si="63"/>
        <v>0</v>
      </c>
    </row>
    <row r="331" spans="1:12" hidden="1" x14ac:dyDescent="0.25">
      <c r="A331" s="34">
        <v>307</v>
      </c>
      <c r="B331" s="35">
        <f t="shared" si="55"/>
        <v>0</v>
      </c>
      <c r="C331" s="36">
        <f t="shared" si="56"/>
        <v>0</v>
      </c>
      <c r="D331" s="36">
        <f t="shared" si="57"/>
        <v>0</v>
      </c>
      <c r="E331" s="36">
        <f t="shared" si="58"/>
        <v>0</v>
      </c>
      <c r="F331" s="36">
        <f t="shared" si="59"/>
        <v>0</v>
      </c>
      <c r="G331" s="36">
        <f t="shared" si="60"/>
        <v>50000</v>
      </c>
      <c r="H331" s="36">
        <f t="shared" si="61"/>
        <v>0</v>
      </c>
      <c r="I331" s="36">
        <f t="shared" si="62"/>
        <v>0</v>
      </c>
      <c r="J331" s="32"/>
      <c r="L331" s="37">
        <f t="shared" si="63"/>
        <v>0</v>
      </c>
    </row>
    <row r="332" spans="1:12" hidden="1" x14ac:dyDescent="0.25"/>
    <row r="333" spans="1:12" hidden="1" x14ac:dyDescent="0.25"/>
    <row r="334" spans="1:12" hidden="1" x14ac:dyDescent="0.25"/>
    <row r="335" spans="1:12" hidden="1" x14ac:dyDescent="0.25"/>
    <row r="336" spans="1:12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</sheetData>
  <sheetProtection algorithmName="SHA-512" hashValue="5gd3/T8C1IHWBdvJdEJpaHxz1e8O6txFx9UyVD+L0VIwDNeQvUUC1Bcawau3FQ44RCQW2lSjb61cmYrCUZkJYA==" saltValue="dceuRra07qfFn/bujp7Ktg==" spinCount="100000" sheet="1" objects="1" scenarios="1" selectLockedCells="1"/>
  <mergeCells count="3">
    <mergeCell ref="A21:I21"/>
    <mergeCell ref="A19:I19"/>
    <mergeCell ref="A18:I18"/>
  </mergeCells>
  <dataValidations count="1">
    <dataValidation type="list" operator="equal" allowBlank="1" showInputMessage="1" showErrorMessage="1" sqref="E4" xr:uid="{00000000-0002-0000-0100-000000000000}">
      <formula1>"36,48"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Instalamento</vt:lpstr>
      <vt:lpstr>Flexicrédito Rotativo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Arismendi Espinosa Claudia Juliana</dc:creator>
  <cp:lastModifiedBy>Arismendi Espinosa, Claudia</cp:lastModifiedBy>
  <dcterms:created xsi:type="dcterms:W3CDTF">2017-10-10T15:37:04Z</dcterms:created>
  <dcterms:modified xsi:type="dcterms:W3CDTF">2024-09-25T19:33:48Z</dcterms:modified>
</cp:coreProperties>
</file>