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scotiabank-my.sharepoint.com/personal/diegoa_rodriguez_scotiabankcolpatria_com/Documents/Documentos/"/>
    </mc:Choice>
  </mc:AlternateContent>
  <xr:revisionPtr revIDLastSave="0" documentId="8_{8B618015-D958-4723-A91A-09512F516738}" xr6:coauthVersionLast="47" xr6:coauthVersionMax="47" xr10:uidLastSave="{00000000-0000-0000-0000-000000000000}"/>
  <bookViews>
    <workbookView xWindow="-110" yWindow="-110" windowWidth="19420" windowHeight="10420" activeTab="3" xr2:uid="{00000000-000D-0000-FFFF-FFFF00000000}"/>
  </bookViews>
  <sheets>
    <sheet name="TOTALIZADOR" sheetId="4" r:id="rId1"/>
    <sheet name="FASE I - Alcance 1.1" sheetId="1" r:id="rId2"/>
    <sheet name="FASE I - Alcance 1.2 y 1.3" sheetId="3" r:id="rId3"/>
    <sheet name="FASE II" sheetId="6" r:id="rId4"/>
  </sheets>
  <definedNames>
    <definedName name="_Toc162083464" localSheetId="0">TOTALIZADOR!$B$2</definedName>
    <definedName name="_xlnm.Print_Area" localSheetId="1">'FASE I - Alcance 1.1'!$B$1:$H$19</definedName>
    <definedName name="_xlnm.Print_Area" localSheetId="2">'FASE I - Alcance 1.2 y 1.3'!$B$1:$G$93</definedName>
    <definedName name="_xlnm.Print_Area" localSheetId="3">'FASE II'!$B$1:$G$246</definedName>
    <definedName name="_xlnm.Print_Area" localSheetId="0">TOTALIZADOR!$A$1:$L$58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4" l="1"/>
  <c r="F41" i="4"/>
  <c r="G234" i="6" l="1"/>
  <c r="G224" i="6"/>
  <c r="G185" i="6"/>
  <c r="G183" i="6"/>
  <c r="G178" i="6"/>
  <c r="G161" i="6"/>
  <c r="G135" i="6"/>
  <c r="G103" i="6"/>
  <c r="G41" i="4" s="1"/>
  <c r="G78" i="6"/>
  <c r="G70" i="6"/>
  <c r="G66" i="6"/>
  <c r="G56" i="6"/>
  <c r="G50" i="6"/>
  <c r="G43" i="6"/>
  <c r="G37" i="6"/>
  <c r="G30" i="6"/>
  <c r="G11" i="6"/>
  <c r="G7" i="6"/>
  <c r="G84" i="3"/>
  <c r="G48" i="3" s="1"/>
  <c r="G30" i="4" s="1"/>
  <c r="G49" i="3"/>
  <c r="G45" i="3"/>
  <c r="G42" i="3"/>
  <c r="G39" i="3"/>
  <c r="G27" i="3" s="1"/>
  <c r="G22" i="3"/>
  <c r="G8" i="3"/>
  <c r="G7" i="3" s="1"/>
  <c r="B37" i="4"/>
  <c r="F32" i="4"/>
  <c r="H19" i="1"/>
  <c r="G19" i="1"/>
  <c r="F23" i="4"/>
  <c r="F92" i="3"/>
  <c r="E214" i="6"/>
  <c r="E212" i="6"/>
  <c r="E211" i="6"/>
  <c r="E210" i="6"/>
  <c r="F30" i="4"/>
  <c r="F29" i="4"/>
  <c r="G29" i="4" l="1"/>
  <c r="G31" i="4" s="1"/>
  <c r="G33" i="4" s="1"/>
  <c r="G92" i="3"/>
  <c r="G36" i="4" l="1"/>
  <c r="G35" i="4"/>
  <c r="G37" i="4"/>
  <c r="G38" i="4" s="1"/>
  <c r="G39" i="4" l="1"/>
  <c r="G23" i="4"/>
  <c r="G24" i="4" l="1"/>
  <c r="G25" i="4" s="1"/>
  <c r="G40" i="4" s="1"/>
  <c r="G42" i="4" s="1"/>
  <c r="E44" i="3" l="1"/>
  <c r="E19" i="3"/>
  <c r="E17" i="3"/>
  <c r="E16" i="3"/>
  <c r="E10" i="3"/>
  <c r="E9" i="3"/>
  <c r="F31" i="4" l="1"/>
  <c r="F33" i="4" s="1"/>
  <c r="F35" i="4" s="1"/>
  <c r="F37" i="4" l="1"/>
  <c r="F38" i="4" s="1"/>
  <c r="F36" i="4"/>
  <c r="F39" i="4" l="1"/>
  <c r="F24" i="4" l="1"/>
  <c r="F25" i="4" s="1"/>
  <c r="F40" i="4" s="1"/>
  <c r="F42" i="4" s="1"/>
</calcChain>
</file>

<file path=xl/sharedStrings.xml><?xml version="1.0" encoding="utf-8"?>
<sst xmlns="http://schemas.openxmlformats.org/spreadsheetml/2006/main" count="1054" uniqueCount="721">
  <si>
    <t>REALIZAR LOS ESTUDIOS, DISEÑOS Y DIAGNOSTICOS, MANTENIMIENTOS, ADECUACIÓN, DOTACIÓN Y PUESTA EN FUNCIONAMIENTO DEL PISO 1 DEL MINISTERIO DE HACIENDA Y CREDITO PUBLICO EDIFICIO SAN AGUSTÍN UBICADO EN LA CARRERA 8 NO. 6C- 38 DE LA CIUDAD DE BOGOTÁ D.C</t>
  </si>
  <si>
    <t>ITEM</t>
  </si>
  <si>
    <t>ACTIVIDAD</t>
  </si>
  <si>
    <t>UND DE MEDIDA</t>
  </si>
  <si>
    <t>CANTIDAD</t>
  </si>
  <si>
    <t>FASE I</t>
  </si>
  <si>
    <t>4.2</t>
  </si>
  <si>
    <t>UND</t>
  </si>
  <si>
    <t>4.3</t>
  </si>
  <si>
    <t>4.4</t>
  </si>
  <si>
    <t>4.5</t>
  </si>
  <si>
    <t xml:space="preserve">DISEÑO SISTEMA INSTALACIONES MECÁNICAS / VENTILACIÓN MECÁNICA / AIRE ACONDICIONADO / EXTRACCIÓN. </t>
  </si>
  <si>
    <t>4.6</t>
  </si>
  <si>
    <t>DISEÑO SISTEMAS DE SEGURIDAD (CCTV, SCA), INTRUSIÓN, DETECCIÓN DE INCENDIO Y ACCESOS (BIOMÉTRICOS)</t>
  </si>
  <si>
    <t>4.7</t>
  </si>
  <si>
    <t>4.8</t>
  </si>
  <si>
    <t xml:space="preserve">ESTUDIOS Y DISEÑOS COORDINADOS EN MODELACIÓN BIM. </t>
  </si>
  <si>
    <t>4.9</t>
  </si>
  <si>
    <t>4.10</t>
  </si>
  <si>
    <t>4.11</t>
  </si>
  <si>
    <t>PLAN DE TRABAJO FASE II</t>
  </si>
  <si>
    <t>ALCANCE 1.2 REPARACIONES Y RESTAURACIÓN LOCATIVA</t>
  </si>
  <si>
    <t>5.1</t>
  </si>
  <si>
    <t>REPARACIONES EN TERRAZA</t>
  </si>
  <si>
    <t>5.1.1</t>
  </si>
  <si>
    <t>INSTALACIÓN Y DESMONTE DE SOBRECUBIERTA PROVISIONAL EN TERRAZA.</t>
  </si>
  <si>
    <t>M2</t>
  </si>
  <si>
    <t>5.1.2</t>
  </si>
  <si>
    <t>DESMONTE DE MANTO ASFALICO EN TERRAZA</t>
  </si>
  <si>
    <t>5.1.3</t>
  </si>
  <si>
    <t>DEMOLICIÓN BALDOSA DE PISO DE LA TERRAZA (Incluye impermeabilizado, alistado, media caña y dilatación en gravilla)</t>
  </si>
  <si>
    <t>5.1.4</t>
  </si>
  <si>
    <t>DEMOLICIÓN POYO EN LADRILLO EN TERRAZA ANCHO=0.20; H=0.30, INCLUYE MEDIA CAÑA Y CONCRETO</t>
  </si>
  <si>
    <t>ML</t>
  </si>
  <si>
    <t>5.1.5</t>
  </si>
  <si>
    <t>DESMONTE DE PUNTO DE DESAGUE SIFÓN DE 4 ".</t>
  </si>
  <si>
    <t>5.1.6</t>
  </si>
  <si>
    <t>REPARACIÓN DE FISURAS Y GRIETAS EN PLACA PISO TERRAZA</t>
  </si>
  <si>
    <t>5.1.7</t>
  </si>
  <si>
    <t>SUMINISTRO E INSTALACIÓN DE PISO EN TABLÓN DE GRES REFORZADO CON MALLA GALLINERO Y MORTERO IMPERMEABILIZADO E=3 CM (MÍNIMO)</t>
  </si>
  <si>
    <t>5.8</t>
  </si>
  <si>
    <t>IMPRIMACIÓN DE CURADO RÁPIDO</t>
  </si>
  <si>
    <t>5.1.9</t>
  </si>
  <si>
    <t>APLICACIÓN DE POLIÚREA 100% PURA DE 1.5MM</t>
  </si>
  <si>
    <t>5.1.10</t>
  </si>
  <si>
    <t>REGATA -CORTE DE PISO CON MAQUINA H=0.05 M</t>
  </si>
  <si>
    <t>5.1.11</t>
  </si>
  <si>
    <t>PENDIENTADO CON MORTERO 1:3 IMPERMEABILIZADO</t>
  </si>
  <si>
    <t>5.1.12</t>
  </si>
  <si>
    <t>CONSTRUCCIÓN DE MEDIACAÑA</t>
  </si>
  <si>
    <t>5.1.13</t>
  </si>
  <si>
    <t>CONSTRUCCIÓN DE DILATACIÓN EN GRAVILLA LAVADA N°. 2.</t>
  </si>
  <si>
    <t>5.2</t>
  </si>
  <si>
    <t>MANTENIMIENTO DE CUEBIERTA</t>
  </si>
  <si>
    <t>5.2.1</t>
  </si>
  <si>
    <t>DESMONTE DE BLOQUES DE VIDRIOS TRAGALUZ DE TECHO TIPO BÓVEDA.</t>
  </si>
  <si>
    <t>5.2.2</t>
  </si>
  <si>
    <t>SUMINISTRO E INSTALACIÓN DE LUCERNARIO EN VIDRIO LISO INCOLORO  19 CM X 19 CM X 8 CM PARA CLARABOYA TIPO BÓVEDA</t>
  </si>
  <si>
    <t>5.2.3</t>
  </si>
  <si>
    <t>DESINSTALACION DE TEJA EN POLICARBONATO ALVEOLAR</t>
  </si>
  <si>
    <t>5.2.4</t>
  </si>
  <si>
    <t>TEJA EN POLICARBONATO ALVEOLAR (OPALIZADA, LIVIANA, FLEXIBLE Y DURABLE, CON AISLAMIENTO TÉRMICO, RESISTENTE AL GRANIZO Y TRASMISIÓN DE LUZ CONTROLADA). INCLUYE CABALLETE LIMA HOYA, LIMATESA, CUMBRERA, FLANCHE)</t>
  </si>
  <si>
    <t>5.3</t>
  </si>
  <si>
    <t>REPARACION Y RESTAURACION VENTANAS</t>
  </si>
  <si>
    <t>5.3.1</t>
  </si>
  <si>
    <t>DESMONTE DE CONTRAREJA METÁLICA DE LAS VENTANAS</t>
  </si>
  <si>
    <t>5.3.2</t>
  </si>
  <si>
    <t>MANTENIMIENTO VENTANA EN ÁNGULO DE ACERO 0.90 M X 2.7 M. (INCLUYE RETIRO DE PINTURA, VIDRIOS Y PINTURA)</t>
  </si>
  <si>
    <t>5.3.3</t>
  </si>
  <si>
    <t>MANTENIMIENTO VENTANA EN ÁNGULO DE ACERO 1.2 M X 2.7 M. (INCLUYE RETIRO DE PINTURA, VIDRIOS Y PINTURA)</t>
  </si>
  <si>
    <t>5.3.4</t>
  </si>
  <si>
    <t>MANTENIMIENTO PUERTA VENTANA EN ÁNGULO DE ACERO 3,30M X 1,35M-1,50M. (INCLUYE RETIRO DE PINTURA, VIDRIOS Y PINTURA)</t>
  </si>
  <si>
    <t>5.3.5</t>
  </si>
  <si>
    <t xml:space="preserve">MANTENIMIENTO DE CONTRA REJA METÁLICA EXTERNA EN VENTANAS. </t>
  </si>
  <si>
    <t>5.3.6</t>
  </si>
  <si>
    <t>REEMPLAZO DE MARCOS EN MADERA VANOS VENTANAS INCLUYE ALFAJÍA, DINTEL Y COSTADOS LATERALES, REMOCIÓN ESMALTE Y PINTURA ACABADO NATURAL 0,90 M X 2,72</t>
  </si>
  <si>
    <t>5.3.7</t>
  </si>
  <si>
    <t>REEMPLAZO DE MARCOS EN MADERA VANOS VENTANAS INCLUYE ALFAJÍA, DINTEL Y COSTADOS LATERALES, REMOCIÓN ESMALTE Y PINTURA ACABADO NATURAL 1.0 M X 2.72 M.</t>
  </si>
  <si>
    <t>5.3.8</t>
  </si>
  <si>
    <t>REEMPLAZO DE MARCOS EN MADERA VANOS VENTANAS INCLUYE ALFAJÍA, DINTEL Y COSTADOS LATERALES, REMOCIÓN ESMALTE Y PINTURA ACABADO NATURAL 1.2 M X 2.72 M.</t>
  </si>
  <si>
    <t>5.3.9</t>
  </si>
  <si>
    <t>RESTAURACIÓN DE MARCOS EN MADERA VANOS VENTANAS INCLUYE ALFAJÍA, DINTEL Y COSTADOS LATERALES, TAPALUCES REMOCIÓN ESMALTE Y PINTURA ACABADO NATURAL 0.90 M X 2.72 M.</t>
  </si>
  <si>
    <t>5.3.10</t>
  </si>
  <si>
    <t>RESTAURACIÓN DE MARCOS EN MADERA VANOS VENTANAS INCLUYE ALFAJÍA, DINTEL Y COSTADOS LATERALES, TAPALUCES REMOCIÓN ESMALTE Y PINTURA ACABADO NATURAL 1.0 M X 2.72 M.</t>
  </si>
  <si>
    <t>5.3.11</t>
  </si>
  <si>
    <t>RESTAURACIÓN DE MARCOS EN MADERA VANOS VENTANAS INCLUYE ALFAJÍA, DINTEL Y COSTADOS LATERALES, TAPALUCES REMOCIÓN ESMALTE Y PINTURA ACABADO NATURAL 1.2 M X 2.72 M.</t>
  </si>
  <si>
    <t>5.4</t>
  </si>
  <si>
    <t>REPARACION DE PUERTAS</t>
  </si>
  <si>
    <t>5.4.1</t>
  </si>
  <si>
    <t>MANTENIMIENTO Y LIMPIEZA DE PUERTA METÁLICA TIPO GUILLOTINA ACCESO CALLE 7. (7.0 m x 6.2 m) , INCLUYE SUMINISTRO DE MOTOR ELÉCTRICO,  ACCESORIOS E INSTALACIONES QUE LA CONFORMAN Y PUESTA EN FUNCIONAMIENTO (INCLUYE CERTIFICACIONES)</t>
  </si>
  <si>
    <t>GBL</t>
  </si>
  <si>
    <t>5.4.2</t>
  </si>
  <si>
    <t>MANTENIMIENTO Y LIMPIEZA DE PUERTA CORREDERA EN ACERO INOXIDABLE CON VIDRIO, INCLUYE SUMINISTRO DE MOTOR ELÉCTRICO, VIDRIO TEMPLADO, ACCESORIOS O INSTALACIONES QUE LA CONFORMAN Y PUESTA EN FUNCIONAMIENTO. MEDIDAS (4.70 m X 3.20 m) (INCLUYE CERTIFICACIÓN)</t>
  </si>
  <si>
    <t>5.5</t>
  </si>
  <si>
    <t>RESTAURACION PUNTOS FIJOS</t>
  </si>
  <si>
    <t>5.5.1</t>
  </si>
  <si>
    <t>MANTENIMIENTO DE PASAMANOS EN MADERA Y REJA METÁLICA ESCALERAS</t>
  </si>
  <si>
    <t>5.5.2</t>
  </si>
  <si>
    <t xml:space="preserve">MANTENIMIENTO DE PASAMANOS EN MADERA ESCALERAS </t>
  </si>
  <si>
    <t>5.6</t>
  </si>
  <si>
    <t>RESTAURACION DE PIEDRA</t>
  </si>
  <si>
    <t>5.61</t>
  </si>
  <si>
    <t>5.62</t>
  </si>
  <si>
    <t xml:space="preserve">APLICACIÓN DE PRODUCTO A BASE DE AGUA PARA PROTECCIÓN DE PIEDRA MUÑECA. </t>
  </si>
  <si>
    <t xml:space="preserve">ALCANCE 1.3 DEMOLICIONES Y DESMONTES </t>
  </si>
  <si>
    <t>6.1</t>
  </si>
  <si>
    <t>DESMONTES GENERALES</t>
  </si>
  <si>
    <t>6.1.1</t>
  </si>
  <si>
    <t>DESMONTE, TRASLADO PUESTO DE TRABAJO EXISTENTE, INCLUYE SUPERFICIES, REPISA,  ARCHIVADOR 2X1, HERRAJES, GABINETE, BASES</t>
  </si>
  <si>
    <t>6.1.2</t>
  </si>
  <si>
    <t>DESMONTE Y RETIRO DIVISIÓN PISO TECHO - MEDIA ALTURA EN CUALQUIER MATERIAL, INCLUYE PAÑOS, HERRAJES, VIDRIOS, RIELES, APOYOS, ANCLAJES, DUCTOS.</t>
  </si>
  <si>
    <t>6.1.3</t>
  </si>
  <si>
    <t>DESMONTE Y RETIRO MARCO Y PUERTA HOJA SENCILLA 1,00M X 2,00M APROX.</t>
  </si>
  <si>
    <t>6.1.4</t>
  </si>
  <si>
    <t>DESMONTE Y RETIRO MARCO Y PUERTA HOJA DOBLE 2. 00 m X 2.00 m APROX.</t>
  </si>
  <si>
    <t>6.1.5</t>
  </si>
  <si>
    <t>DESMONTE Y RETIRO ALFOMBRA EN ROLLO Y MODULAR INCLUYE GUARDAESCOBA EN ALFOMBRA CON Y SIN PIRLAN.</t>
  </si>
  <si>
    <t>6.1.6</t>
  </si>
  <si>
    <t>DESMONTE Y RETIRO LÁMPARAS FLUORESCENTES 2X48W, 2X32W, 2X96W, 60CMX6CM0, 4X22W, BALAS, COLGANTES BOMBILLO TIPO VELA, DICROICOS, AHORRADORES INCLUYE TUBERÍA, CABLEADO, ANCLAJES DE SOPORTE, BALA, SOCKET, BALASTO, SOPORTES, ETC.</t>
  </si>
  <si>
    <t>6.1.7</t>
  </si>
  <si>
    <t>DESMONTE DE LÁMPARAS DE EMERGENCIA.</t>
  </si>
  <si>
    <t>6.1.8</t>
  </si>
  <si>
    <t>DESMONTE DE CORTINAS.</t>
  </si>
  <si>
    <t>6.1.9</t>
  </si>
  <si>
    <t>DESMONTE Y RETIRO PISO EN VINISOL.</t>
  </si>
  <si>
    <t>6.1.10</t>
  </si>
  <si>
    <t>DESMONTE Y TRASLADO MUEBLE DE RECEPCIÓN ACTUAL.</t>
  </si>
  <si>
    <t>6.1.11</t>
  </si>
  <si>
    <t>DESMONTE Y RETIRO CIELO RASO EN FIBROCEMENTO, INCLUYE ESTRUCTURA</t>
  </si>
  <si>
    <t>6.1.12</t>
  </si>
  <si>
    <t>DESMONTE Y RETIRO MUEBLE SUPERIOR EXISTENTE A=35 CM.</t>
  </si>
  <si>
    <t>6.1.13</t>
  </si>
  <si>
    <t>DESMONTE Y RETIRO MUEBLE INFERIOR EXISTENTE A=0,62 INCLUYE PUERTAS, ZURRÓN, GAVETAS, MESÓN EN ACERO INOXIDABLE INCLUYE LAVAPLATOS</t>
  </si>
  <si>
    <t>6.1.14</t>
  </si>
  <si>
    <t>DESMONTE Y RETIRO ESPEJOS INCLUYE ESTRUCTURAS Y ADHESIVOS.</t>
  </si>
  <si>
    <t>6.1.15</t>
  </si>
  <si>
    <t>DESMONTE Y RETIRO APARATOS SANITARIOS</t>
  </si>
  <si>
    <t>6.1.16</t>
  </si>
  <si>
    <t>DESMONTE Y RETIRO APARATOS DE ORINALES.</t>
  </si>
  <si>
    <t>6.1.17</t>
  </si>
  <si>
    <t>DESMONTE Y RETIRO ACCESORIOS BAÑOS (TOALLEROS, PAPELERAS, DISPENSADORES DE PAPEL)</t>
  </si>
  <si>
    <t>JUEGO</t>
  </si>
  <si>
    <t>6.1.18</t>
  </si>
  <si>
    <t>DESMONTE Y RETIRO LAVAMANOS.</t>
  </si>
  <si>
    <t>6.1.19</t>
  </si>
  <si>
    <t>DESMONTE Y REINSTALACIÓN DE FILTRO DE OZONO</t>
  </si>
  <si>
    <t>6.1.20</t>
  </si>
  <si>
    <t>DESMONTE Y RETIRO DE REJILLAS DE PISO.</t>
  </si>
  <si>
    <t>6.1.21</t>
  </si>
  <si>
    <t>DESMONTE DE PUERTA EN MADERA 2.00 MX1.00 M, INCLUYE MARCO, CERRADURA Y TAPALUZ.</t>
  </si>
  <si>
    <t>6.1.22</t>
  </si>
  <si>
    <t>DESMONTE DE PUERTA EN METÁLICA 2.00 m X 1.00 m, INCLUYE MARCO, CERRADURA Y TAPALUZ.</t>
  </si>
  <si>
    <t>6.1.23</t>
  </si>
  <si>
    <t xml:space="preserve">DESMONTE DE CIELO RASO EN CELOSÍA DE MADERA </t>
  </si>
  <si>
    <t>6.1.24</t>
  </si>
  <si>
    <t>DEMOLICIÓN Y RETIRO PISO EN CERÁMICA BAÑOS Y CAFETERÍAS.</t>
  </si>
  <si>
    <t>6.1.25</t>
  </si>
  <si>
    <t xml:space="preserve">DEMOLICIÓN Y RETIRO PISO EN GRANITO PULIDO </t>
  </si>
  <si>
    <t>6.1.26</t>
  </si>
  <si>
    <t>DEMOLICIÓN MURO EN LADRILLO O BLOQUE A=12 CM-22 CM.</t>
  </si>
  <si>
    <t>6.1.27</t>
  </si>
  <si>
    <t>DEMOLICIÓN DE TORTA EN ESTRUCTURA EN MADERA Y MALLA.</t>
  </si>
  <si>
    <t>6.1.28</t>
  </si>
  <si>
    <t>DEMOLICIÓN BALDOSA DE PISO H=12.</t>
  </si>
  <si>
    <t>6.1.29</t>
  </si>
  <si>
    <t>DEMOLICIÓN DE ENCHAPES EXISTENTES MUROS.</t>
  </si>
  <si>
    <t>6.1.30</t>
  </si>
  <si>
    <t>DEMOLICIÓN DE PAÑETE EXISTENTE.</t>
  </si>
  <si>
    <t>6.1.31</t>
  </si>
  <si>
    <t>DEMOLICIÓN DINTEL DE ARCILLA O CONCRETO REFORZADO.</t>
  </si>
  <si>
    <t>6.1.32</t>
  </si>
  <si>
    <t>DEMOLICIÓN POYO H=0.60 M.</t>
  </si>
  <si>
    <t>6.1.33</t>
  </si>
  <si>
    <t>DEMOLICIÓN MESÓN EN GRANITO NEGRO SAN GABRIEL DE 0,60 M DE ANCHO (INCLUYE SALPICADERO DE 10 CM EN EL MISMO GRANITO).</t>
  </si>
  <si>
    <t>6.1.34</t>
  </si>
  <si>
    <t>DEMOLICIÓN DE ENCHAPE DE ESPACATO.</t>
  </si>
  <si>
    <t>6.2</t>
  </si>
  <si>
    <t>DESMONTES INFRAESTRUCTURAS</t>
  </si>
  <si>
    <t>6.2.1</t>
  </si>
  <si>
    <t xml:space="preserve">DESINSTALACIÓN DE PUNTO DE RED </t>
  </si>
  <si>
    <t>6.2.2</t>
  </si>
  <si>
    <t>DESINSTALACIÓN DE PUNTO PARA SERVICIOS AUDIOVISUALES</t>
  </si>
  <si>
    <t>6.2.3</t>
  </si>
  <si>
    <t xml:space="preserve">DESINSTALACIÓN DE CIRCUITO ELÉCTRICO  </t>
  </si>
  <si>
    <t>6.2.4</t>
  </si>
  <si>
    <t>DESMONTAJE SISTEMA RCI, INCLUYE DESPRESURIZACIÓN DEL SISTEMA, ACCESORIOS Y SOPORTARÍA (APROXIMADAMENTE 3.30 M DE TUBERÍA INSTALADA ACTUALMENTE)</t>
  </si>
  <si>
    <t>6.2.5</t>
  </si>
  <si>
    <t>DESMONTAJE SISTEMA CCTV, INCLUYE TUBERÍAS, CABLEADO Y SISTEMA DE SOPORTERÍA. 34 CÁMARAS (APROXIMADAMENTE 34 CÁMARAS INSTALADAS ACTUALMENTE)</t>
  </si>
  <si>
    <t>6.2.6</t>
  </si>
  <si>
    <t>DESMONTAJE SISTEMA CONTROL ACCESO</t>
  </si>
  <si>
    <t>6.2.7</t>
  </si>
  <si>
    <t xml:space="preserve">DESMONTAJE SISTEMA DETECCIÓN DE HUMO, INCLUYE SOPORTES, CABLEADO, DETECTOR, ESTACIONES MANUALES. </t>
  </si>
  <si>
    <t>FASE II</t>
  </si>
  <si>
    <t>7.1</t>
  </si>
  <si>
    <t>PRELIMINARES</t>
  </si>
  <si>
    <t>7.1.1</t>
  </si>
  <si>
    <t>LOCALIZACIÓN Y REPLANTEO</t>
  </si>
  <si>
    <t>7.1.2</t>
  </si>
  <si>
    <t>CERRAMIENTO PROVISIONAL PISO-TECHO EN LÁMINA DE TRIPLEX E= 4MM PINTADA EN COLOR BLANCO INCLUYE ESTRUCTURA DE SOPORTE Y PUERTAS.</t>
  </si>
  <si>
    <t>7.1.3</t>
  </si>
  <si>
    <t>CERRAMIENTO EN POLISOMBRA 2.0 M</t>
  </si>
  <si>
    <t>7.2</t>
  </si>
  <si>
    <t>PISOS</t>
  </si>
  <si>
    <t>7.2.1</t>
  </si>
  <si>
    <t>ALISTADO DE PISO EN MORTERO 1:3. CON ADITIVO</t>
  </si>
  <si>
    <t>7.2.2</t>
  </si>
  <si>
    <t>RETIRO RELLENO SOBRE PISO H=15CM.</t>
  </si>
  <si>
    <t>M3</t>
  </si>
  <si>
    <t>7.2.3</t>
  </si>
  <si>
    <t>MALLA ELECTROSOLDADA</t>
  </si>
  <si>
    <t>7.2.4</t>
  </si>
  <si>
    <t>ALFOMBRA MODULAR</t>
  </si>
  <si>
    <t>7.2.5</t>
  </si>
  <si>
    <t xml:space="preserve">PISO EN MÁRMOL 1,20 X 1,20 PARA HALL DE ASCENSORES TRÁFICO PESADO. INCLUYE GUARDAESCOBAS EN MÁRMOL H=10CM (EMBEBIDO EN EL MURO). </t>
  </si>
  <si>
    <t>7.2.6</t>
  </si>
  <si>
    <t>PISO LAMINADO DE MADERA, SISTEMA CLICK, TRÁFICO 32 COMERCIAL PESADO, ESPESOR 8 MM</t>
  </si>
  <si>
    <t>7.2.7</t>
  </si>
  <si>
    <t>PISO EN VINILO PARA CIRCULACIONES INTERNAS.</t>
  </si>
  <si>
    <t>7.2.8</t>
  </si>
  <si>
    <t>7.2.9</t>
  </si>
  <si>
    <t>GUARDAESCOBAS EN QUÍNTUPLEX DE 10CM CON ACABADO EN COLOR NEGRO SELLADO Y LACA CATALIZADA.</t>
  </si>
  <si>
    <t>7.2.10</t>
  </si>
  <si>
    <t>TARIMA PARA AUDITORIO</t>
  </si>
  <si>
    <t>7.2.11</t>
  </si>
  <si>
    <t>ALFOMBRA EN ROLLO PARA AUDITORIO.</t>
  </si>
  <si>
    <t>7.2.12</t>
  </si>
  <si>
    <t>CARTÓN CORRUGADO PARA PROTECCIÓN DE PISOS.</t>
  </si>
  <si>
    <t>7.2.13</t>
  </si>
  <si>
    <t>PULIDA DE PISO EN GRANITO PULIDO EXISTENTE.</t>
  </si>
  <si>
    <t>7.2.14</t>
  </si>
  <si>
    <t>PISO PARA COMEDOR, TABLETA HIDRÁULICA ARTESANAL</t>
  </si>
  <si>
    <t>7.2.15</t>
  </si>
  <si>
    <t>PISO PARA COMEDOR EN PORCELANATO COLOR GRIS.</t>
  </si>
  <si>
    <t>7.2.16</t>
  </si>
  <si>
    <t>REPARACIÓN DE FISURAS Y GRIETAS EN PLACA</t>
  </si>
  <si>
    <t>7.2.17</t>
  </si>
  <si>
    <t>SUMINISTRO E INSTALACIÓN DE PUNTO DE DESAGUE SIFÓN CON REJILLA C6 X 4 ALUMINIO CÚPULA</t>
  </si>
  <si>
    <t>7.2.18</t>
  </si>
  <si>
    <t>DILATACIÓN DE ANCHO 1,0 CM X PROFUNDIDAD 1.0 CM</t>
  </si>
  <si>
    <t>7.3</t>
  </si>
  <si>
    <t>PAÑETES</t>
  </si>
  <si>
    <t>7.3.1</t>
  </si>
  <si>
    <t>PAÑETE MORTERO IMPERMEABILIZADO 1:3 E=0.02 (Incluye dilataciones)</t>
  </si>
  <si>
    <t>7.3.2</t>
  </si>
  <si>
    <t>FILOS Y DILATACIONES.</t>
  </si>
  <si>
    <t>7.3.3</t>
  </si>
  <si>
    <t>PAÑETE MORTERO 1:3</t>
  </si>
  <si>
    <t>7.3.4</t>
  </si>
  <si>
    <t>REPARACIÓN DE ALFAJÍA EN MORTERO 1:3 INCLUYE IMPERMEABILIZANTE.</t>
  </si>
  <si>
    <t>7.3.5</t>
  </si>
  <si>
    <t>RESANE BAJO PLACA EN MORTERO 1:3</t>
  </si>
  <si>
    <t>7.3.6</t>
  </si>
  <si>
    <t>7.4</t>
  </si>
  <si>
    <t>MAMPOSTERIA</t>
  </si>
  <si>
    <t>7.4.1</t>
  </si>
  <si>
    <t>CONSTRUCCIÓN DE DINTEL EN CONCRETO DE 3000 PSI.</t>
  </si>
  <si>
    <t>7.4.2</t>
  </si>
  <si>
    <t xml:space="preserve">MURO EN MAMPOSTERÍA EN BLOQUE N° 5 DE ARCILLA </t>
  </si>
  <si>
    <t>7.4.3</t>
  </si>
  <si>
    <t>POYO EN LADRILLO Y PLACA EN CONCRETO 3000 PSI E=0,10M A=0,60 M INCLUYE ENCHAPE FRENTE</t>
  </si>
  <si>
    <t>7.4.4</t>
  </si>
  <si>
    <t>CONSTRUCCIÓN DE POCETA LAVATRAPEROS CUARTO DE ASEO, INCLUYE MORTERO DE PEGA 1: 4 IMPERMEABILIZADO Y ENCHAPE.</t>
  </si>
  <si>
    <t>7.4.5</t>
  </si>
  <si>
    <t>MESON EN GRANITO NEGRO SAN GABRIEL DE 0.60 M DE ANCHO (INCLUYE SALPICADERO DE 10 CM EN EL MISMO GRANITO Y FALDÓN DE 40 CM)</t>
  </si>
  <si>
    <t>7.5</t>
  </si>
  <si>
    <t>ENCHAPES</t>
  </si>
  <si>
    <t>7.5.1</t>
  </si>
  <si>
    <t>ENCHAPE DE PISO PORCELANICO BLANCO O GRIS MATE DE 60 CM X 60 CM.</t>
  </si>
  <si>
    <t>7.5.2</t>
  </si>
  <si>
    <t>REJILLA 3"X 2" CON SOSCO CROMADA MATE O ALUMINIO.</t>
  </si>
  <si>
    <t>7.5.3</t>
  </si>
  <si>
    <t xml:space="preserve">ENCHAPE MURO 30 cm X 60 cm PORCELANICO GRIS MATE </t>
  </si>
  <si>
    <t>7.5.4</t>
  </si>
  <si>
    <t>PANEL DECORATIVO (PIEDRA, MINERAL Y RESINA)</t>
  </si>
  <si>
    <t>7.5.5</t>
  </si>
  <si>
    <t>PAPEL DE COLGADURA PARA MUROS.</t>
  </si>
  <si>
    <t>7.5.6</t>
  </si>
  <si>
    <t>CERAMICA PARA ENCHAPE DE MUROS COMEDOR</t>
  </si>
  <si>
    <t>7.6</t>
  </si>
  <si>
    <t>PINTURA</t>
  </si>
  <si>
    <t>7.6.1</t>
  </si>
  <si>
    <t>VINILO SOBRE MURO TRES (3) MANOS, INCLUYE RESANES CON ESTUCO PLÁSTICO.</t>
  </si>
  <si>
    <t>7.6.2</t>
  </si>
  <si>
    <t>ESTUCO Y 3 MANOS DE PINTURA ACRÍLICA.</t>
  </si>
  <si>
    <t>7.6.3</t>
  </si>
  <si>
    <t>PINTURA EN VINILO BAJO PLACA (3) TRES MANOS, INCLUYE RESANE CON ESTUCO PLÁSTICO</t>
  </si>
  <si>
    <t>7.6.4</t>
  </si>
  <si>
    <t>PINTURA EN VINILO DE VIGAS BAJO PLACA TRES MANOS (3) A TRES CARAS 0,30 X 0,40 M.</t>
  </si>
  <si>
    <t>7.6.5</t>
  </si>
  <si>
    <t>PINTURA DE TUBERÍA HIDROSANITARIA, INCLUYE SUMINISTROS DE SOPORTES TIPO PERA Y VARILLA ROSCADA.</t>
  </si>
  <si>
    <t>7.7</t>
  </si>
  <si>
    <t>DRAY WALL</t>
  </si>
  <si>
    <t>7.7.1</t>
  </si>
  <si>
    <t>CIELO RASO EN DRY WALL A UNA CARA.</t>
  </si>
  <si>
    <t>7.7.2</t>
  </si>
  <si>
    <t>DINTEL EN DRY WALL ACABADO CON TRES MANOS DE PINTURA ACRÍLICA EN TRES CARAS VISTAS E= 0,10 A 0,60 M (CON REFUERZO EN MADERA).</t>
  </si>
  <si>
    <t>7.7.3</t>
  </si>
  <si>
    <t>MURO EN DRY WALL ACABADO CON TRES MANOS DE PINTURA ACRÍLICA A DOS CARAS (REFUERZO EN OMEGA CADA 0.60 M Y EN ALGUNOS CASOS REPISA EN MADERA VERTICAL Y HORIZONTAL PARA ANCLAJE DE ELEMENTOS DECORATIVOS FINALES O CUADROS</t>
  </si>
  <si>
    <t>7.7.4</t>
  </si>
  <si>
    <t>MURO A UNA SOLA CARA EN DRYWALL ACABADO CON TRES MANOS DE PINTURA ACRÍLIICA</t>
  </si>
  <si>
    <t>7.7.5</t>
  </si>
  <si>
    <t xml:space="preserve">MURO EN LÁMINA RESISTENTE AL AGUA, ESPESOR 12. CM A DOBLE CARA, ACABADO CON TRES MANOS DE PINTURA ACRÍLICA. </t>
  </si>
  <si>
    <t>7.7.6</t>
  </si>
  <si>
    <t>CIELO RASO RESISTENTE AL AGUA BAÑOS Y CAFETERÍAS.</t>
  </si>
  <si>
    <t>7.7.7</t>
  </si>
  <si>
    <t>CÁMARA DE INSPECCIÓN EN CIELORASO DE 60 X 60 INCLUYE APERTURA DE HUECO, MARCO Y TAPA EN FIBRA MINERAL MICROPERFORADO.</t>
  </si>
  <si>
    <t>7.7.8</t>
  </si>
  <si>
    <t>SUMINISTRO E INSTALACIÓN DE PLAFÓN DESCOLGADO CIRCULAR EN LÁMINA DE DRY WALL (CIRCULARES). PINTADO CON VINILO TIPO  1 A TRES MANOS COLOR A DEFINIR.</t>
  </si>
  <si>
    <t>7.7.9</t>
  </si>
  <si>
    <t xml:space="preserve">AISLAMIENTO TÉRMICO Y ACÚSTICO </t>
  </si>
  <si>
    <t>7.8</t>
  </si>
  <si>
    <t>DIVISIONES EN VIDRIO</t>
  </si>
  <si>
    <t>7.8.1</t>
  </si>
  <si>
    <t xml:space="preserve">VIDRIO DE 8 MM TEMPLADO INCOLORO PARA CERRAMIENTO DE OFICINA CERRADA O SALA DE REUNIONES CON PERFILERÍA EN ALUMINIO COLOR NEGRO DE 1 ½” X 1 ½” </t>
  </si>
  <si>
    <t>7.8.2</t>
  </si>
  <si>
    <t>PUERTAS EN VIDRIO TERMOACUSTICO TEMPLADO 2,00 M X 2,60 M CON ANCLAJES EN ALUMINIO, INCLUYE CERRADURA SEGÚN DISEÑO, TOPE AL PISO PV05 INCLUYE MANIJA LINEAL QUE ABARCA PARTE DE LA LONGITUD DE LA HOJA, FALLEVAS, GATO Y BRAZO HIDRÁULICO INFERIOR EN UNA DE LAS PUERTAS.</t>
  </si>
  <si>
    <t>7.8.3</t>
  </si>
  <si>
    <t>DIVISIÓN CONTRA CIRCULACÓN PRINCIPAL EN VIDRIO LAMINADO TERMOACÚSTICO TIPO SANDWICH, INCLUYE MARCO TERMOACÚSTICO</t>
  </si>
  <si>
    <t>7.9</t>
  </si>
  <si>
    <t>CARPINTERIA METALICA</t>
  </si>
  <si>
    <t>7.9.1</t>
  </si>
  <si>
    <t>MARCO Y PUERTA ELABORADA EN LÁMINA COLD ROLLED CAL.18 CON SUS RESPECTIVOS MARCOS (PARA ZONA DE RACK Y VERTICALES), INCLUYE CERRADURA, MANIJA, BISAGRAS, ANTICORROSIVO Y PINTURA EN POLVO AL HORNO. (1,00 X 2,00 m)</t>
  </si>
  <si>
    <t>7.9.2</t>
  </si>
  <si>
    <t>PUERTA PARA BAÑO PÚBLICO Y PARA CUARTO LAVATRAPEROS (LÁMINA COLD ROLLED CAL 18 TIPO PANEL + PINTURA ELECTROSTÁTICA.) INCLUYE VENTANA PEQUEÑA O MIRILLA VERTICAL.</t>
  </si>
  <si>
    <t>7.9.3</t>
  </si>
  <si>
    <t>DIVISIÓN PARA ORINAL EN ACERO INOXIDABLE 304 CAL.20.</t>
  </si>
  <si>
    <t>7.9.4</t>
  </si>
  <si>
    <t>DIVISIÓN PARA BAÑO EN ACERO INOXIDABLE 304 CAL.20 (INCLUYE PUERTAS Y ACCESORIOS)</t>
  </si>
  <si>
    <t>7.9.5</t>
  </si>
  <si>
    <t>PUERTA METÁLICA DE SEGURIDAD</t>
  </si>
  <si>
    <t>7.9.6</t>
  </si>
  <si>
    <t>PUERTAS CORREDIZAS DE UNA SOLA HOJA, AUTOMATIZADAS PARA ACCESO AL EDIFICIO POR LA CALLE SÉPTIMA (INCLUYE CERTIFICACIONES)</t>
  </si>
  <si>
    <t>7.9.7</t>
  </si>
  <si>
    <t>PUERTA CORREDIZA DE DOS HOJAS, AUTOMATIZADA PARA ACCESO AL EDIFICIO POR LA CALLE SÉPTIMA. (INCLUYE CERTIFICACIÓN)</t>
  </si>
  <si>
    <t>7.10</t>
  </si>
  <si>
    <t>CARPINTERIA MADERA</t>
  </si>
  <si>
    <t>7.10.1</t>
  </si>
  <si>
    <t>REEMPLAZO DE MARCOS EN MADERA VANOS VENTANAS INCLUYE ALFAJÍA, DINTEL Y COSTADOS LATERALES, REMOCIÓN ESMALTE Y PINTURA ACABADO NATURAL 0,90 M X 2,72.</t>
  </si>
  <si>
    <t>7.10.2</t>
  </si>
  <si>
    <t>7.10.3</t>
  </si>
  <si>
    <t>7.10.4</t>
  </si>
  <si>
    <t>PUERTA PARA AUDITORIO</t>
  </si>
  <si>
    <t>7.10.5</t>
  </si>
  <si>
    <t>PUERTA EN MADERA DE OFICINA 1.3 M X 2.7 M. ESTRUCTURA EN MADERA CON ACABADO EN LAMINA DE MELAMINA, INCLUYE BISAGRAS Y CERRADURAS COLOR NEGRO.</t>
  </si>
  <si>
    <t>7.10.6</t>
  </si>
  <si>
    <t>PUERTA EN MADERA PARA CAFETERIA. 90 CM DE ANCHO. ESTRUCTURA EN MADERA ENCHADA EN LÁMINA DE MELAMINA, INCLUYE BISAGRAS Y CERRADURAS COLOR NEGRO (INCLUYE VENTANA PEQUEÑA O MIRILLA VERTICAL)</t>
  </si>
  <si>
    <t>7.10.7</t>
  </si>
  <si>
    <t>PUERTA EN MADERA PARA BAÑOS PRIVADOS, ESTRUCTURA EN MADERA ENCHAPADA EN MELAMINA INCLUYE BISAGRAS Y CERRADURAS COLOR NEGRO CON ACABADO NATURAL LACADO Y SELLADO.</t>
  </si>
  <si>
    <t>7.10.8</t>
  </si>
  <si>
    <t>PUERTA CORREDIZA CON LISTONES VERTICALES EN MADERA Y RIELES EN ALUMINIO PARA SU CORRECTA INSTALACIÓN Y FUNCIONALIDAD.</t>
  </si>
  <si>
    <t>7.10.9</t>
  </si>
  <si>
    <t>PÉRGOLA EN LISTONES EN MADERA Y ESTRUCTURA METÁLICA.</t>
  </si>
  <si>
    <t>7.10.10</t>
  </si>
  <si>
    <t>PÉRGOLA TIPO RETÍCULA EN MADERA ENCHAPADA EN MELAMINA CON TABLERO SUPERIOR EN TRIPLEX</t>
  </si>
  <si>
    <t>7.10.11</t>
  </si>
  <si>
    <t>MUROS (CELOSÍA) EN LISTONES EN MADERA Y ESTRUCTURA METÁLICA</t>
  </si>
  <si>
    <t>7.10.12</t>
  </si>
  <si>
    <t>CELOSÍA EN MADERA CON CAJA DE LUZ INDIRECTA</t>
  </si>
  <si>
    <t>7.10.13</t>
  </si>
  <si>
    <t>MUEBLES INFERIOR EN MDF Y PELÍCULA LAMINADA RH (EL MUEBLE INFERIOR INCLUYE MESÓN Y SALPICADERO EN ACERO INOXIDABLE).</t>
  </si>
  <si>
    <t>MUEBLES SUPERIOR EN MDF Y PELÍCULA LAMINADA RH (EL MUEBLE INFERIOR INCLUYE MESÓN Y SALPICADERO EN ACERO INOXIDABLE).</t>
  </si>
  <si>
    <t>7.10.14</t>
  </si>
  <si>
    <t>MESÓN DE APOYO EN TABLEX, ENCHAPADO EN FÓRMICA.</t>
  </si>
  <si>
    <t>7.10.15</t>
  </si>
  <si>
    <t>MESON EN MADERA PARA LAVAMANOS EN BAÑO PRIVADO 1,10M X 0,445M CON FALDÓN FRONTAL DE 20 CMS Y DILATACIÓN EN ACERO INOXIDABLE.</t>
  </si>
  <si>
    <t>7.10.16</t>
  </si>
  <si>
    <t>CENEFA PERIMETRAL MADERA H=12 CM CON ACABADO EN LAMINA DE MELAMINA, ESPESOR 20 MM.</t>
  </si>
  <si>
    <t>7.10.17</t>
  </si>
  <si>
    <t>MUEBLE CON CAJONERA, ENTREPAÑO Y BOLILLO PARA VESTIER.</t>
  </si>
  <si>
    <t>7.10.18</t>
  </si>
  <si>
    <t>LATERALES DE FRENTE PARA ISLAS DE TRABAJO 1.5 M X 1.2 M DE ALTO ENCHAPADO EN LÁMINA CON NIVELADORAS Y HERRAJES DE SUJECIÓN A LOS PUESTOS.</t>
  </si>
  <si>
    <t>7.10.19</t>
  </si>
  <si>
    <t>CIELO RASO AUDITORIO REFLEJANTE ACÙSTICO EN PANELES LISOS COMPUESTOS EN LÁMINAS DE MADERA CON ACABADO EN MELAMINA.</t>
  </si>
  <si>
    <t>7.10.20</t>
  </si>
  <si>
    <t>PANEL EN LÁMINA DE MDF CON ACABADO EN CHAPILLA NATURAL.</t>
  </si>
  <si>
    <t>7.10.21</t>
  </si>
  <si>
    <t xml:space="preserve">MUEBLE PARA MICROONDAS </t>
  </si>
  <si>
    <t>7.10.22</t>
  </si>
  <si>
    <t>RESTAURACIÓN Y PINTURA REVESTIMIENTOS EN MADERA Y MOLDURAS MUROS COMEDOR</t>
  </si>
  <si>
    <t>7.10.23</t>
  </si>
  <si>
    <t>SUMINISTRO E INSTALACIÓN DE CHAPILLA EN MADERA PARA MUROS Y COLUMNAS DE COMEDOR</t>
  </si>
  <si>
    <t>7.11</t>
  </si>
  <si>
    <t>7.11.1</t>
  </si>
  <si>
    <t>SUPERFICIE DE TRABAJO DE 1,50 M X 0.6 APROXIMADO, SUPERFICIE EN AGLOMERADO ENCHAPADO CON FÓRMICA, CADA PUESTO TENDRÁ INDEPENDENCIA EN VIDRIO OPALIZADO LAMINADO ENTRE 6 Y 8 MM DE 45CM DE ALTURA, ANCLAJES DE ACERO A SUPERFICIE, PASACABLES. TROQUELADO PARA LA INSTALACIÓN DE PUNTOS ELÉCTRICOS Y VOZ/DATOS.CADA PUESTO DE TRABAJO DEBE TENER 4 TROQUELES (UNO PARA TOMA LÓGICA, TRES PARA TOMAS ELÉCTRICAS).</t>
  </si>
  <si>
    <t>7.11.2</t>
  </si>
  <si>
    <t>7.11.3</t>
  </si>
  <si>
    <t>ISLA DE 3 PUESTOS, 1.5 M X 1,50M APROXIMADO CADA PUESTO, SUPERFICIE EN AGLOMERADO ENCHAPADO CON FÓRMICA, REPISA, ARCHIVADORES 2X1, RIELES ESFERADOS PARA GAVETAS, HERRAJES, GABINETE, PARALES, BASES, MONTANTE DE 45 CM ENTRE CADA PUESTO PARA INDEPENDENCIA EN VIDRIO OPALIZADO LAMINADO ENTRE 6 Y 8 MM, ANCLAJES DE ACERO A SUPERFICIE, PASACABLES. TROQUELADO PARA LA INSTALACIÓN DE PUNTOS ELÉCTRICOS Y VOZ/DATOS.CADA PUESTO DE TRABAJO DEBE TENER 4 TROQUELES (UNO PARA TOMA LÓGICA, TRES PARA TOMAS ELÉCTRICAS). INCLUYE GABINETE SUPERIOR SOBREPUESTO DE 450MM X 300MM X 300MM INCLUYE GABINETE SUPERIOR SOBREPUESTO CON SERVICIO PARA AMBOS PUESTOS DE .90 CM DE LARGO x .48 CM DE ALTURA x .30 CM DE PROFUNDIDAD GABINETE SUPERIOR DE SOBREPONER INDIVIDUAL EN EL CASO QUE SE REQUIERA DE .45 CM DE ALTO X .48 CM DE ALTURA X .30 CM DE PROFUNDIDAD. (Anexo  Planos de referencia)</t>
  </si>
  <si>
    <t>7.11.4</t>
  </si>
  <si>
    <t>ISLA DE 4 PUESTOS, 1.5 M X 1,50M APROXIMADO CADA PUESTO, SUPERFICIE EN AGLOMERADO ENCHAPADO CON FÓRMICA, REPISA, ARCHIVADORES 2X1, RIELES ESFERADOS PARA GAVETAS, HERRAJES, GABINETE, PARALES, BASES, MONTANTE DE 45 CM ENTRE CADA PUESTO PARA INDEPENDENCIA EN VIDRIO OPALIZADO LAMINADO ENTRE 6 Y 8 MM, ANCLAJES DE ACERO A SUPERFICIE, PASACABLES. TROQUELADO PARA LA INSTALACIÓN DE PUNTOS ELÉCTRICOS Y VOZ/DATOS.CADA PUESTO DE TRABAJO DEBE TENER 4 TROQUELES (UNO PARA TOMA LÓGICA, TRES PARA TOMAS ELÉCTRICAS). INCLUYE GABINETE SUPERIOR SOBREPUESTO DE 450MM X 300MM X 300MM INCLUYE GABINETE SUPERIOR SOBREPUESTO CON SERVICIO PARA AMBOS PUESTOS DE .90 CM DE LARGO x .48 CM DE ALTURA x .30 CM DE PROFUNDIDAD GABINETE SUPERIOR DE SOBREPONER INDIVIDUAL EN EL CASO QUE SE REQUIERA DE .45 CM DE ALTO X .48 CM DE ALTURA X .30 CM DE PROFUNDIDAD. (Anexo Planos de referencia)</t>
  </si>
  <si>
    <t>7.11.5</t>
  </si>
  <si>
    <t>7.11.6</t>
  </si>
  <si>
    <t>ISLA DE 6 PUESTOS, 1.5 M X 1,50M APROXIMADO CADA PUESTO, SUPERFICIE EN AGLOMERADO ENCHAPADO CON FÓRMICA, REPISA, ARCHIVADORES 2X1, RIELES ESFERADOS PARA GAVETAS, HERRAJES, GABINETE, PARALES, BASES, MONTANTE DE 45 CM ENTRE CADA PUESTO PARA INDEPENDENCIA EN VIDRIO OPALIZADO LAMINADO ENTRE 6 Y 8 MM, ANCLAJES DE ACERO A SUPERFICIE, PASACABLES. TROQUELADO PARA LA INSTALACIÓN DE PUNTOS ELÉCTRICOS Y VOZ/DATOS.CADA PUESTO DE TRABAJO DEBE TENER 4 TROQUELES (UNO PARA TOMA LÓGICA, TRES PARA TOMAS ELÉCTRICAS). INCLUYE GABINETE SUPERIOR SOBREPUESTO DE 450MM X 300MM X 300MM INCLUYE GABINETE SUPERIOR SOBREPUESTO CON SERVICIO PARA AMBOS PUESTOS DE .90 CM DE LARGO x .48 CM DE ALTURA x .30 CM DE PROFUNDIDAD GABINETE SUPERIOR DE SOBREPONER INDIVIDUAL EN EL CASO QUE SE REQUIERA DE .45 CM DE ALTO X .48 CM DE ALTURA X .30 CM DE PROFUNDIDAD. (Anexo planos de referencia)</t>
  </si>
  <si>
    <t>UN</t>
  </si>
  <si>
    <t>7.11.7</t>
  </si>
  <si>
    <t>SUMINISTRO E INSTALACIÓN PUESTO DE TRABAJO DE 1,50M X 1,50 M SECRETARIAL CON RECIBIDOR DE VIDRIO Y FALDERO, SUPERFICIE Y FALDERO EN AGLOMERADO ENCHAPADO CON FÓRMICA, REPISA, ARCHIVADORES 2X1, RIELES ESFERADOS PARA GAVETAS, HERRAJES, GABINETE, PARALES, BASES. TROQUELADO PARA LA INSTALACIÓN DE PUNTOS ELÉCTRICOS Y VOZ/DATOS.CADA PUESTO DE TRABAJO DEBE TENER 4 TROQUELES (UNO PARA TOMA LÓGICA, TRES PARA TOMAS ELÉCTRICAS) INCLUYE GABINETE SUPERIOR SOBREPUESTO DE 450mm x 300mm x 250mm INCLUYE GABINETE SUPERIOR SOBREPUESTO CON SERVICIO PARA AMBOS PUESTOS DE .90 CM DE LARGO x .48 CM DE ALTURA x .30 CM DE PROFUNDIDAD GABINETE SUPERIOR DE SOBREPONER INDIVIDUAL EN EL CASO QUE SE REQUIERA DE .45 CM DE ALTO X .48 CM DE ALTURA X .30 CM DE PROFUNDIDAD. (Anexo Planos de referencia)</t>
  </si>
  <si>
    <t>7.11.8</t>
  </si>
  <si>
    <t>MESA DE REUNIÓN PARA 12  PERSONAS (INCLUYE GROMMETS ELÉCTRICOS REVERSIBLES O MIMETIZABLES PARA MESAS DE REUNIONES)</t>
  </si>
  <si>
    <t>MESA DE REUNIÓN PARA 8 PERSONAS (INCLUYE GROMMETS ELÉCTRICOS REVERSIBLES O MIMETIZABLES PARA MESAS DE REUNIONES)</t>
  </si>
  <si>
    <t>7.11.9</t>
  </si>
  <si>
    <t>SUMINISTRO E INSTALACIÓN MUEBLE DE RECEPCIÓN DE 2.90M X 1.07M TROQUELADO PARA LA INSTALACIÓN DE PUNTOS ELÉCTRICOS Y VOZ/DATOS. DEBE TENER 5 TROQUELES (UNO PARA TOMA LÓGICA, CUATRO PARA TOMAS ELÉCTRICAS).</t>
  </si>
  <si>
    <t>7.11.10</t>
  </si>
  <si>
    <t xml:space="preserve">MUEBLE INFERIOR TV FABRICADO MADERA, CON ACABADO EN LAMINA DE MELAMINA, MUEBLE FLOTADO COLGADO AL MURO INCLUYE ENTREPAÑOS, CELOSÍA EN MADERA, ANCLAJES Y PASES DE CABLES.  </t>
  </si>
  <si>
    <t>7.11.11</t>
  </si>
  <si>
    <t>LOGO LETRAS MÁS BARRA EN BRONCE</t>
  </si>
  <si>
    <t>7.11.12</t>
  </si>
  <si>
    <t>LETRAS DE LA A HASTA LA H EN BRONCE PARA HALL DE ASCENSORES (Ver anexo de especificaciones técnicas)</t>
  </si>
  <si>
    <t>7.11.13</t>
  </si>
  <si>
    <t>SILLA ERGONOMICA EN MICROMALLA OFICINAS CERRADAS Y PUESTOS DE TRABAJO EN ISLA</t>
  </si>
  <si>
    <t>7.11.14</t>
  </si>
  <si>
    <t>SILLA INTERLOCUTORA EN MICROFIBRA OFICINA CERRADA BASE NEGRA</t>
  </si>
  <si>
    <t>7.11.15</t>
  </si>
  <si>
    <t>SILLA PARA AUDITORIO</t>
  </si>
  <si>
    <t>7.11.16</t>
  </si>
  <si>
    <t>MESA REDONDA AUXILIAR OFICINA CERRADA.</t>
  </si>
  <si>
    <t>7.11.17</t>
  </si>
  <si>
    <t>SOFÁ DE DOS PUESTOS</t>
  </si>
  <si>
    <t>7.11.18</t>
  </si>
  <si>
    <t>SOFÁ DE TRES PUESTOS</t>
  </si>
  <si>
    <t>7.11.19</t>
  </si>
  <si>
    <t>SOFÁ CURVO</t>
  </si>
  <si>
    <t>7.11.20</t>
  </si>
  <si>
    <t>POLTRONA PARA SALA DE ESPERA.</t>
  </si>
  <si>
    <t>7.11.21</t>
  </si>
  <si>
    <t>MESA DE CENTRO SALA DE ESPERA.</t>
  </si>
  <si>
    <t>7.11.22</t>
  </si>
  <si>
    <t>CORTINAS ENROLLABLE SOLAR SCREEN AL 3%</t>
  </si>
  <si>
    <t>7.11.23</t>
  </si>
  <si>
    <t>COMEDOR AUXILIAR CON MESA DE 0.80 M DE DIAMETRO CON TRES SILLAS PARA PUNTOS DE ENCUENTRO</t>
  </si>
  <si>
    <t>7.11.24</t>
  </si>
  <si>
    <t>JUEGO CONFORMADO POR 3 SILLAS Y MESA PARA ESPACIOS COLABORATIVOS</t>
  </si>
  <si>
    <t>7.11.25</t>
  </si>
  <si>
    <t>BANCAS PARA MESÓN PUNTO DE ENCUENTRO</t>
  </si>
  <si>
    <t>7.11.26</t>
  </si>
  <si>
    <t>LOCKERS CON ESTRUCTURA EN AGLOMERADO DE MADERA ENCHAPADA EN FORMICA (50 CM DE ALTO X 35 CM DE ANCHO X 35 CM DE PROFUNDIDAD)</t>
  </si>
  <si>
    <t>7.11.27</t>
  </si>
  <si>
    <t>7.11.28</t>
  </si>
  <si>
    <t>MUEBLES AUXILIARES OFICINA PRINCIPALES EN TRES CUERPOS (1,50 X 1,00 APROX) (CREDENZA)</t>
  </si>
  <si>
    <t>7.11.29</t>
  </si>
  <si>
    <t>SUMINISTRO DE MÓDULO DIVISORIO TIPO JARDINERA (INCLUYE PLANTAS ORNAMENTALES PARA INTERIORES.)</t>
  </si>
  <si>
    <t>7.11.30</t>
  </si>
  <si>
    <t>7.12</t>
  </si>
  <si>
    <t>SEÑALIZACION</t>
  </si>
  <si>
    <t>7.12.1</t>
  </si>
  <si>
    <t>PRODUCCIÓN SUMINISTRO E INSTALACIÓN DE SISTEMA SEÑALIZACIÓN PARA DEPENDENCIAS Y TRÁFICO INTERIOR.</t>
  </si>
  <si>
    <t>7.13</t>
  </si>
  <si>
    <t>INSTALACIONES HIDRAULICAS</t>
  </si>
  <si>
    <t>7.13.1</t>
  </si>
  <si>
    <t>RED SUMINISTRO A.P. PVCP 1 ¼” INCLUYE ANCLAJE TIPO PERA.</t>
  </si>
  <si>
    <t>7.13.2</t>
  </si>
  <si>
    <t>RED SUMINISTRO A.P. PVCP 1/2" INCLUYE ANCLAJE TIPO PERA</t>
  </si>
  <si>
    <t>7.13.3</t>
  </si>
  <si>
    <t>7.13.4</t>
  </si>
  <si>
    <t>REGISTRO TIPO BOLA 1 ¼” CONTROL PRESIÓN SANITARIOS</t>
  </si>
  <si>
    <t>7.13.5</t>
  </si>
  <si>
    <t>REGISTRO DE PASO EN PVC DE 1/2" PARA LAVAMANOS</t>
  </si>
  <si>
    <t>7.13.6</t>
  </si>
  <si>
    <t>PUNTO HIDRÁULICO DE 1 ¼”.</t>
  </si>
  <si>
    <t>7.13.7</t>
  </si>
  <si>
    <t>PUNTO HIDRÁULICO DE 1/2".</t>
  </si>
  <si>
    <t>7.13.8</t>
  </si>
  <si>
    <t>PUNTO HIDRÁULICO 3/4".</t>
  </si>
  <si>
    <t>7.13.9</t>
  </si>
  <si>
    <t>TUBERÍA PVC PRESIÓN 3/4".</t>
  </si>
  <si>
    <t>7.13.10</t>
  </si>
  <si>
    <t>PUNTO DESAGÜE PVCS 2".</t>
  </si>
  <si>
    <t>7.13.11</t>
  </si>
  <si>
    <t>PUNTO DESAGÜE PVCS 3" Y 4".</t>
  </si>
  <si>
    <t>7.13.12</t>
  </si>
  <si>
    <t>TUBERÍA PVCALL 2".</t>
  </si>
  <si>
    <t>7.13.13</t>
  </si>
  <si>
    <t>TUBERÍA PVCALL 3".</t>
  </si>
  <si>
    <t>7.13.14</t>
  </si>
  <si>
    <t>TUBERÍA PVCSAN 2".</t>
  </si>
  <si>
    <t>7.13.15</t>
  </si>
  <si>
    <t>TUBERÍA PVCSAN 3"</t>
  </si>
  <si>
    <t>7.13.16</t>
  </si>
  <si>
    <t>TUBERÍA PVCSAN 4"</t>
  </si>
  <si>
    <t>7.13.17</t>
  </si>
  <si>
    <t>TRASLADO DE REGISTRO.</t>
  </si>
  <si>
    <t>7.13.18</t>
  </si>
  <si>
    <t>TUBERÍA PVC PRESIÓN 1".</t>
  </si>
  <si>
    <t>7.13.19</t>
  </si>
  <si>
    <t>TAPA REGISTRO (15 cm x 15 cm) o (20 cm X 20 cm).</t>
  </si>
  <si>
    <t>7.13.20</t>
  </si>
  <si>
    <t>RETIRO DE PUNTO SANITARIO.</t>
  </si>
  <si>
    <t>7.13.21</t>
  </si>
  <si>
    <t>RETIRO DE PUNTO HIDRÁULICO.</t>
  </si>
  <si>
    <t>7.13.22</t>
  </si>
  <si>
    <t>PASE EN PLACA EN CONCRETO E= 30 CM DE DIÁMETRO DE 3"</t>
  </si>
  <si>
    <t>PASE EN PLACA EN CONCRETO E= 30 CM DE DIÁMETRO DE 4”.</t>
  </si>
  <si>
    <t>7.14</t>
  </si>
  <si>
    <t>ACCESORIOS</t>
  </si>
  <si>
    <t>7.14.1</t>
  </si>
  <si>
    <t>GRIFERÍA AGUA POTABLE LAVAPLATOS.</t>
  </si>
  <si>
    <t>7.14.2</t>
  </si>
  <si>
    <t>JUEGO DE ACCESORIOS PARA BAÑO.</t>
  </si>
  <si>
    <t>7.14.3</t>
  </si>
  <si>
    <t>KIT VÁLVULA DESCARGA PARA SANITARIO ALTA PRESIÓN 1 1/4" Y ½” PARA ORINAL JUEGO DE ACCESORIOS CONEXIÓN POR ENCIMA BOTÓN DE ACCIONAMIENTO TIPO PUSH.</t>
  </si>
  <si>
    <t>KIT</t>
  </si>
  <si>
    <t>7.14.4</t>
  </si>
  <si>
    <t>GRIFERÍA ANTIVANDÁLICA PICO LARGO UNIDAD EMPOTRADA A MURO ACCIONAMIENTO MECÁNICO, CIERRE AUTOMÁTICO, SIN TORNILLOS A LA VISTA, ALTA PRESIÓN 8 A 40 M.C.A ACABADO METÁLICO CROMADO LONGITUD EXTERIOR DEL PICO 20 CMS, 1/2".</t>
  </si>
  <si>
    <t>7.14.5</t>
  </si>
  <si>
    <t>TAPÓN LAVAMANOS TIPO PUSH RETRÁCTIL CON REBOSE CORTO.</t>
  </si>
  <si>
    <t>7.14.6</t>
  </si>
  <si>
    <t>GRIFERÍA TIPO JARDIN PARA LAVATRAPEROS TRABAJO PESADO 1/2".</t>
  </si>
  <si>
    <t>7.14.7</t>
  </si>
  <si>
    <t>7.14.8</t>
  </si>
  <si>
    <t>SANITARIO OVALADO TIPO VESSEL COLOR BLANCO. (BAÑO PRIVADO)</t>
  </si>
  <si>
    <t>7.14.9</t>
  </si>
  <si>
    <t>LAVAMANOS REDONDO EN ACERO INOXIDABLE AISI 304 CALIBRE 22 DE 7 MM DE ESPESOR, ESFÉRICO DE SOBREPONER DIÁMETRO INTERNO 37 CMS.</t>
  </si>
  <si>
    <t>7.14.10</t>
  </si>
  <si>
    <t>SANITARIO INSTITUCIONAL COLOR BLANCO (INCLUYE GRIFERÍA Y ASIENTO CON TAPA)</t>
  </si>
  <si>
    <t>7.14.11</t>
  </si>
  <si>
    <t>SANITARIOS PARA PERSONAS CON MOVILIDAD REDUCIDA. (INCLUYE GRIFERÍA Y ASIENTO CON TAPA)</t>
  </si>
  <si>
    <t>7.14.12</t>
  </si>
  <si>
    <t>ORINAL (INCLUYE SIFÓN TIPO BOTELLA)</t>
  </si>
  <si>
    <t>7.14.13</t>
  </si>
  <si>
    <t>SENSOR PARA SANITARIO.</t>
  </si>
  <si>
    <t>7.14.14</t>
  </si>
  <si>
    <t>SENSOR PARA ORINAL.</t>
  </si>
  <si>
    <t>7.14.15</t>
  </si>
  <si>
    <t>GRIFERÍA PARA LAVAMANOS SENSOR AUTOMÁTICA.</t>
  </si>
  <si>
    <t>7.14.16</t>
  </si>
  <si>
    <t xml:space="preserve">BARRA PLEGABLE DE SEGURIDAD EN U </t>
  </si>
  <si>
    <t>7.15</t>
  </si>
  <si>
    <t xml:space="preserve">VIDRIOS Y ESPEJOS </t>
  </si>
  <si>
    <t>7.15.1</t>
  </si>
  <si>
    <t>ESPEJO EN CRISTAL DILATADO DEL MURO MEDIANTE PERFILES EN ALUMINIO 5 MM.</t>
  </si>
  <si>
    <t>7.15.2</t>
  </si>
  <si>
    <t>TABLEROS EN VIDRIO TEMPLADO DE 0,08 MM CON 4 DILATADORES INCLUYE PELÍCULA FROST MEDIDAS 1,20 X 1,50 M.</t>
  </si>
  <si>
    <t>7.15.3</t>
  </si>
  <si>
    <t>VIDRIO DEL MUEBLE RECEPCION 0 .80 m X 2.40 m.</t>
  </si>
  <si>
    <t>7.15.4</t>
  </si>
  <si>
    <t>PELÍCULA FROSTED PARA DIVISIONES DE OFICINA CON DISEÑO.</t>
  </si>
  <si>
    <t>7.16</t>
  </si>
  <si>
    <t>IMPERMEABILIZACION</t>
  </si>
  <si>
    <t>7.16.1</t>
  </si>
  <si>
    <t>7.17</t>
  </si>
  <si>
    <t>INSTALACIONES ELECTRICAS</t>
  </si>
  <si>
    <t>7.17.1</t>
  </si>
  <si>
    <t>INSTALACIONES ELÉCTRICAS E ILUMINACIÓN TUBERÍA CONDUIT.</t>
  </si>
  <si>
    <t>7.17.2</t>
  </si>
  <si>
    <t>SALIDA ELÉCTRICA PARA LÁMPARA TECHO: INCLUYE CAJAS, FIJACIONES, TUBERÍA EMT EN 3/4' CON SUS ACCESORIOS, (CABLE AWG SEGÚN DISEÑO), SE DEBEN CONTEMPLAR MÁXIMO 10 TOMAS POR CIRCUITO TOMADOS DEL TABLERO ELÉCTRICO MÁS CERCANO.</t>
  </si>
  <si>
    <t>7.17.3</t>
  </si>
  <si>
    <t>SALIDA INTERRUPTOR DOBLE DE BALANCÍN SILENCIOSO.</t>
  </si>
  <si>
    <t>7.17.4</t>
  </si>
  <si>
    <t>TOMA GFCI</t>
  </si>
  <si>
    <t>7.17.5</t>
  </si>
  <si>
    <t>20.4 – 20.5 Y 20.6 LUMINARIA LINEAL LED PARA DESCOLGAR (.60X.05X.08)</t>
  </si>
  <si>
    <t>20.4 – 20.5 Y 20.6 LUMINARIA LINEAL LED PARA DESCOLGAR (1.00X.05X.08)</t>
  </si>
  <si>
    <t>20.4 – 20.5 Y 20.6 LUMINARIA LINEAL LED PARA DESCOLGAR (2.00X.05X.08)</t>
  </si>
  <si>
    <t>7.17.6</t>
  </si>
  <si>
    <t>LUMINARIA TIPO PANEL DE 60 CM X 60 CM PARA CAFETERÍA Y CUARTO DE CABLEADO.</t>
  </si>
  <si>
    <t>7.17.7</t>
  </si>
  <si>
    <t>PANEL LED 25W.</t>
  </si>
  <si>
    <t>7.17.8</t>
  </si>
  <si>
    <t>PANEL LED 15 W.</t>
  </si>
  <si>
    <t>7.17.9</t>
  </si>
  <si>
    <t>7.17.10</t>
  </si>
  <si>
    <t>LUMINARIA DIRIGIBLE.</t>
  </si>
  <si>
    <t>7.17.11</t>
  </si>
  <si>
    <t>BALA DIRIGIBLE</t>
  </si>
  <si>
    <t>7.17.12</t>
  </si>
  <si>
    <t>LÁMPARA PARA DESCOLGAR DECORATIVA FORRADA EN POLIÉSTER.</t>
  </si>
  <si>
    <t>7.17.13</t>
  </si>
  <si>
    <t>LUMINARIA TIPO CAMPANA.</t>
  </si>
  <si>
    <t>7.17.14</t>
  </si>
  <si>
    <t>LUMINARIA CILÍNDRICA PUNTUAL PARA COUNTER DE RECEPCIÓN.</t>
  </si>
  <si>
    <t>7.17.15</t>
  </si>
  <si>
    <t>LÁMPARA TEJIDA EN CORDÓN PLASTICO PARA COMEDOR</t>
  </si>
  <si>
    <t>7.17.16</t>
  </si>
  <si>
    <t>LÁMPARA TEJIDA EN MIMBRE PARA COMEDOR</t>
  </si>
  <si>
    <t>7.17.17</t>
  </si>
  <si>
    <t>PERFIL EN ALUMINIO LUZ INDIRECTA MUROS Y CINTA LED</t>
  </si>
  <si>
    <t>7.17.18</t>
  </si>
  <si>
    <t>7.17.19</t>
  </si>
  <si>
    <t>SENSOR DE MOVIMIENTO 360°.</t>
  </si>
  <si>
    <t>7.17.20</t>
  </si>
  <si>
    <t>LUMINARIA LED EMPOTRAR PARA AUDITORIO.</t>
  </si>
  <si>
    <t>7.17.21</t>
  </si>
  <si>
    <t>DIMMER DE 6 CANALES.</t>
  </si>
  <si>
    <t>7.17.22</t>
  </si>
  <si>
    <t>INTERFAZ PARA CONEXIÓN AUDITORIO</t>
  </si>
  <si>
    <t>7.17.23</t>
  </si>
  <si>
    <t>LUMINARIA DE EMERGENCIA</t>
  </si>
  <si>
    <t>7.17.24</t>
  </si>
  <si>
    <t>LED AVISO DE EMERGENCIA.</t>
  </si>
  <si>
    <t>7.17.25</t>
  </si>
  <si>
    <t>TABLERO DE DISTRIBUCIÓN SUMINISTRO E INSTALACIÓN DE TABLERO TRIFÁSICO DE 18 CIRCUITOS 3F, 5H, 225 A, 60 HZ, CON ESPACIO PARA TOTALIZADOR, PUERTA Y CHAPA. INCLUYE TOTALIZADOR 3X50A. INCLUYE 18 BREAKER DE DISTRIBUCIÓN DE ACUERDO CON EL DISEÑO</t>
  </si>
  <si>
    <t>7.17.26</t>
  </si>
  <si>
    <t>ACOMETIDA GENERAL EN CABLE DE COBRE 3X8 + 8 + 8T THHN</t>
  </si>
  <si>
    <t>7.17.27</t>
  </si>
  <si>
    <t xml:space="preserve">ALIMENTADOR EN CALIBRE 3x4+1x4+1x6 Cobre </t>
  </si>
  <si>
    <t>7.17.28</t>
  </si>
  <si>
    <t xml:space="preserve">ALIMENTADOR EN CALIBRE   3x2+1x2+1x4 Cobre </t>
  </si>
  <si>
    <t>7.17.29</t>
  </si>
  <si>
    <t xml:space="preserve">ALIMENTADOR EN CALIBRE  3x1/0+1x1/0+1x2 COBRE </t>
  </si>
  <si>
    <t>7.17.30</t>
  </si>
  <si>
    <t>CERTIFICACIÓN RETILAP</t>
  </si>
  <si>
    <t>7.17.31</t>
  </si>
  <si>
    <t>TOMAS ELÉCTRICAS EN ÁREAS DE SERVICIO</t>
  </si>
  <si>
    <t>7.17.32</t>
  </si>
  <si>
    <t>TOMACORRIENTE DOBLE CON PUESTA A TIERRA AISLADA (REGULADO) PARA CANALETA METÁLICA EN PUESTO DE TRABAJO.</t>
  </si>
  <si>
    <t>7.17.33</t>
  </si>
  <si>
    <t>TOMACORRIENTE DOBLE NO REGULADA PARA CANALETA METÁLICA EN PUESTO DE TRABAJO</t>
  </si>
  <si>
    <t>7.17.34</t>
  </si>
  <si>
    <t xml:space="preserve">CIRCUITO ELÉCTRICO A 110 V PARA RACK DE COMUNICACIONES </t>
  </si>
  <si>
    <t>7.17.35</t>
  </si>
  <si>
    <t>CIRCUITO ELÉCTRICO A 220 V PARA RACK DE COMUNICACIONES</t>
  </si>
  <si>
    <t>7.17.36</t>
  </si>
  <si>
    <t xml:space="preserve">MANTENIMIENTO E INSTALACIÓN DE LÁMPARA EXISTENTE </t>
  </si>
  <si>
    <t>7.18</t>
  </si>
  <si>
    <t>CABLEADO ESTRUCTURADO</t>
  </si>
  <si>
    <t>7.18.1</t>
  </si>
  <si>
    <t xml:space="preserve">INSTALACIÓN DE PUNTOS DE RED EN ÁREAS DE SERVICIO </t>
  </si>
  <si>
    <t>7.18.2</t>
  </si>
  <si>
    <t>PUNTO DE FIBRA ÓPTICA</t>
  </si>
  <si>
    <t>7.18.3</t>
  </si>
  <si>
    <t>PUNTO HDMI</t>
  </si>
  <si>
    <t>7.18.4</t>
  </si>
  <si>
    <t>SISTEMA DE PUESTA A TIERRA PARA TELECOMUNICACIONES</t>
  </si>
  <si>
    <t>7.18.5</t>
  </si>
  <si>
    <t>DESINSTALACIÓN Y REINSTALACIÓN DE EQUIPO</t>
  </si>
  <si>
    <t>7.18.6</t>
  </si>
  <si>
    <t xml:space="preserve">DESINSTALACIÓN Y TRASLADO DE EQUIPO DE AIRE ACONDICIONADO </t>
  </si>
  <si>
    <t>7.18.7</t>
  </si>
  <si>
    <t>REUBICACIÓN DE PISO FALSO</t>
  </si>
  <si>
    <t>7.18.8</t>
  </si>
  <si>
    <t>REUBICACIÓN DE RACK DE COMUNICACIONES</t>
  </si>
  <si>
    <t>7.18.9</t>
  </si>
  <si>
    <t>REUBICACIÓN DEL SISTEMA DE PUESTA A TIERRA PARA TELECOMUNICACIONES</t>
  </si>
  <si>
    <t>7.19</t>
  </si>
  <si>
    <t>SITEMA DE REDES ESPECIALES</t>
  </si>
  <si>
    <t>7.19.1</t>
  </si>
  <si>
    <t>SUMINISTRO E INSTALACIÓN DE SISTEMA DE AIRE DE PRECISIÓN PARA CUARTO TÉCNICO DE COMUNICACIONES</t>
  </si>
  <si>
    <t>7.19.2</t>
  </si>
  <si>
    <t>SUMINISTRO E INSTALACIÓN DE GABINETE TIPO II</t>
  </si>
  <si>
    <t>7.19.3</t>
  </si>
  <si>
    <t>7.19.4</t>
  </si>
  <si>
    <t>SALIDA CON ROCIADORES PENDIENTE K=5,6 D=1/2, CROMADO, RESPUESTA RÁPIDA, TEMPERATURA ORDINARIA, EL ESCUDO DEPENDE SI HAY O NO CIELO RASO EN EL ÁREA A PROTEGER. INCLUYE TUBERÍA 1" SH 40 Y SUS ACOPLES Y ACCESORIOS.</t>
  </si>
  <si>
    <t>7.19.5</t>
  </si>
  <si>
    <t>MONTAJE SISTEMA CCTV, INCLUYE FIJACIÓN DE LA CÁMARA Y RECONFIGURACIÓN EN EL SISTEMA PARA SU VISUALIZACIÓN.</t>
  </si>
  <si>
    <t>7.19.6</t>
  </si>
  <si>
    <t>SUMINISTRO E INSTALACIÓN DE SISTEMA DE DETECCIÓN DE INCENDIO, INCLUYE DETECTOR Y ESTACIÓN MANUAL (EXISTENTE), TUBERÍA, CABLE Y SOPORTARÍA (NUEVA)</t>
  </si>
  <si>
    <t>7.19.7</t>
  </si>
  <si>
    <t>MONTAJE SISTEMA CONTROL ACCESO, INCLUYE CABLEADO, ELECTROIMÁN Y FUENTE (EXISTENTE)</t>
  </si>
  <si>
    <t>7.19.8</t>
  </si>
  <si>
    <t>SUMINISTRO E INSTALACIÓN DE DETECTORES DE HUMO CON SU RESPECTIVA BASE -FSP-951</t>
  </si>
  <si>
    <t>7.19.9</t>
  </si>
  <si>
    <t>PROGRAMACIÓN PANEL DE INCENDIO - PPI</t>
  </si>
  <si>
    <t>7.19.10</t>
  </si>
  <si>
    <t xml:space="preserve">SUMINISTRO E INSTALACIÓN DE TUBERÍA EMT DE 1 Y 3/4" CON SUS RESPECTIVOS ACCESORIOS Y SOPORTERIA, SEGÚN DISEÑO. </t>
  </si>
  <si>
    <t>7.20.1</t>
  </si>
  <si>
    <t>ASEO GENERAL DE OBRA</t>
  </si>
  <si>
    <t>N.a</t>
  </si>
  <si>
    <t>Imprevistos</t>
  </si>
  <si>
    <t>Utilidad</t>
  </si>
  <si>
    <t>IVA Sobre utilidad</t>
  </si>
  <si>
    <t>CONTRATO DE OBRA - MINHACIENDA</t>
  </si>
  <si>
    <t xml:space="preserve">MEMBRANA EN ELASTÓMERO DE P/URETANO PARA IMPERMEABILIZAR PLACAS PREFABRICADAS CUBIERTA AUDITORIO </t>
  </si>
  <si>
    <t>TOTAL Promedio</t>
  </si>
  <si>
    <t xml:space="preserve">LAVADO DE PIEDRA NATURAL CON PRODUCTO RINSE ESPECIALIZADO PARA LAVAR, DESMANCHAR Y RENOVAR FACHADAS DETERIORADAS. 
LAVADO DE PIEDRA NATURAL CON PRODUCTO RINSE ESPECIALIZADO PARA LAVAR, DESMANCHAR Y RENOVAR FACHADAS DETERIORADAS. </t>
  </si>
  <si>
    <t>Administración</t>
  </si>
  <si>
    <t>DISEÑO DE RED CONTRA INCENDIOS</t>
  </si>
  <si>
    <t xml:space="preserve"> ALCANCE 1.1 ESTUDIOS Y DISEÑOS</t>
  </si>
  <si>
    <t>ESTUDIOS Y DISEÑOS</t>
  </si>
  <si>
    <t>TOTALIZADOR CONTRATO DE OBRA - MINHACIENDA</t>
  </si>
  <si>
    <t>CONTRATO DE OBRA - MINHACIENDA - ESTUDIOS Y DISEÑOS</t>
  </si>
  <si>
    <t>COSTO DIRECTO OBRA CIVIL</t>
  </si>
  <si>
    <t>SUBTOTAL COSTOS DIRECTOS (Sin incluir Alcance 1.1 Estudios y diseños)</t>
  </si>
  <si>
    <t>IVA</t>
  </si>
  <si>
    <t xml:space="preserve"> ALCANCE 1.1 ESTUDIOS Y DISEÑOS (con iva)</t>
  </si>
  <si>
    <t>ELABORACIÓN  Y SEGUIMIENTO DE PLAN DE MANEJO AMBIENTAL (PMA)</t>
  </si>
  <si>
    <t>PRESUPUESTO Y PROGRAMACIÓN (Incluye Elaboracion y seguimiento por el tiempo de la obra)</t>
  </si>
  <si>
    <t>ENTREGABLES</t>
  </si>
  <si>
    <t>Incluye: Verificacion de levantamiento de muros, apropiacion de diseño arquitectonico, concepto y memorias estructurales, revision cabida de proyecto dentro de edificacion exitente. Verificacion de planos, memorias e informacion existente para redes secas y humedas. Analisis de informacion para el desarrollo de los diseños definitivos y coordinacion de diseños de redes existentes.</t>
  </si>
  <si>
    <t>TOTAL</t>
  </si>
  <si>
    <t>Diseño sistema de iluminación, interna. / Diseño suplencia de energía no interrumpida (ups). / Diseño sistemas de red electrica. / Diseño sistemas especiales de telecomunicaciones. / 	Diseño de red de cableado estructurado / Memorias de cargas / El diseño de las instalaciones eléctricas de potencia y distribución se debe realizar de acuerdo al cumplimiento y aplicación de las siguientes normas:
• Reglamento Técnico de Instalaciones Eléctricas – RETIE. /Código Eléctrico Colombiano ICONTEC 2050. / Estándares de seguridad eléctrica para sitios de trabajo – NFPA 70E. /Norma para la protección de Equipos de Computación Electrónicos/Equipos Procesadores de Datos – NFPA/ Recomendaciones prácticas sobre Electricidad Estática - NFPA 77./ Norma Colombiana de protección contra descargas Atmosféricas - NTC 4552.
• Demás normas vigentes y aplicables a este tipo de proyectos
•	Diagramas Unifilares (Red nueva)
•	Diseño y estimacion de red de suplencia</t>
  </si>
  <si>
    <t>Incluye: Diseños de las redes de suministro de agua fría / Definición de esquemas generales de suministro de agua fría, protección contra incendio mediante rociadores automáticos, mangueras para uso de los ocupantes de la edificación, salidas para bomberos, agua nebulizada en algunos sectores. /Planos preliminares, incluyendo las especificaciones técnicas de la red, ubicación de elementos propios de cada sistema o red proyectada, dimensiones de ductos, etc./Articulación con los demás estudios y diseños técnicos./Planos de obra completos, suficientemente claros, con toda la información pertinente, con tamaños de letras y números legibles, debidamente acotados, acompañados de suficientes detalles constructivos para su correcta interpretación en obra./Memorias de cálculo, especificaciones técnicas de materiales y recomendaciones constructivas. / Los estudios y diseños de las redes de desagües deben incluir el manejo y disposición final de las aguas servidas y de las aguas lluvias hasta el punto de conexión externo de acuerdo a la disponibilidad de servicios ofrecida por la empresa prestadora del servicio, en concordancia con los caudales de retorno de los aparatos propuestos y las áreas cubiertas, así como a las cotas, planos arquitectónicos y a la normatividad vigente./Estudios y diseños de las redes e instalaciones de desagües de aguas residuales, lluvias y Re ventilaciones, cumpliendo con las normas vigentes y aplicables al proyecto. / Definición de tramos verticales que se instalaran por ductos preferiblemente inspeccionables. /Dimensionamiento de las redes de aguas lluvias y diseño del sistema de soportes de la tubería./Diseño de las conexiones de red, según formato empleado por la empresa operadora del servicio y seguimiento hasta la aprobación del diseño.</t>
  </si>
  <si>
    <t xml:space="preserve">DISEÑO SISTEMA ELÉCTRICO Y CABLEADO
</t>
  </si>
  <si>
    <t>DISEÑO RED HIDRO-SANITARIA</t>
  </si>
  <si>
    <t>Para los diseños de ventilación mecánica y acondicionamiento de aire a que haya lugar el cumplimiento del estándar ASHRAE 62-1 2007 (Ventilation for Acceptable Indoor Air Quality), que establece los requisitos de aireación mecánica en diferentes usos, que la Asociación Colombiana del Acondicionamiento del Aire y la Refrigeración (ACAIRE) tradujo al español. Igualmente, para el diseño de estos sistemas se deben tomar en cuenta: el estándar 90.1 de la ASHRAE y el apéndice A del estándar 90.1-1989 de la ASHRAE llamado “Principios de conservación de energía efectiva en el diseño de edificaciones” en lo relativo a la eficiencia energética en edificaciones y todas las demás normas aplicables y vigentes a este tipo de proyectos. Se deberán entregar todos los planos que se requieran y sean solicitados por la supervisión del proyecto.</t>
  </si>
  <si>
    <t>Incluye: Realizar estudios y verificación de los sistemas existentes. /Definir las áreas y coberturas del sistema y definir las especificaciones de cámara, monitores, grabadores de vídeo, software, y demás elementos que hagan parte de los sistemas, así mismo especificar el tipo de cableado a utilizar en la red. Lo anterior acorde a las normas vigentes y aplicables al proyecto. /Establecer el sistema de integración, este debe incluir todas las especificaciones necesarias para su correcto funcionamiento. /Determinar la localización y especificaciones de los equipos y el área de control. /Determinar el mejor método para transmitir las señales de vídeo de la cámara a los sistemas de grabación y visualización. /Diseñar el área de control, esta área deberá definirse en base a los criterios de seguridad./Para el diseño de CCTV y de los demás sistemas (detección de intrusión, incendio y control de acceso), se deberá aplicar las normas vigentes para dichas instalaciones con el fin de garantizar la eficacia y correcto funcionamiento de los mismos./En los planos se debe indicar:
•	CCTV: captación, transmisión, almacenamiento, reproducción, control, etc.
•	Sistemas de detección de intrusión. 
•	Sistemas de control de accesos.
•	Sistemas de protección contra incendios.
•	Equipos de transmisión y verificación de alarmas.
•	Sistemas de control de rondas y vigilancia de instalaciones. 
•	Sistemas de comunicación: interfonía, megafonía y telefonía.
Análisis del diseño arquitectónico aprobado
Diseño de la red de detectores y alarmas
Diseño del sistema de rociadores
Diseño del sistema de extinción adicionales
Diseño del sistema de control y monitoreo
Determinación de la ubicación de los detectores de humo
Diseño del sistema de cableado
Diseño de Estaciones manuales
Diseño de Panel de Control
Documentación y reporte</t>
  </si>
  <si>
    <t>El diseño de la red contra incendios deberá cumplir con la normativa vigente definida en el título J de la norma NSR-10, es necesario acogerse a la norma para cumplir con los lineamientos que exige la ley en cuanto a la localización, disposición, especificaciones y demás de los aparatos que conformen el sistema contra incendios. Esto implica la correcta instalación de los dispositivos, a fin de tomar las medidas para actuar de manera oportuna a partir de una detección temprana, reducir el riesgo de propagación dentro y fuera del inmueble, facilitar la evacuación de las personas que se encuentren en ella, extinguir el fuego y prevenir el colapso de la estructura. 
Se deberán entregar todos los planos que se requieran y sean solicitados por la supervisión del proyecto con las especificaciones correspondientes con el fin de ejecutar correctamente el diseño.</t>
  </si>
  <si>
    <t>Coordinación de diseños y redes con metodología BIM (Revit). Incluyendo la generación de base de datos necesarias para el desarrollo y estructuración del proyecto. Teniendo en cuenta lo siguiente:
•	Incluir relación de especificaciones técnicas y materialidades.
•	Calidad grafica en el modelado BIM para lograr ver detalles técnico-constructivos e isométricos. Mínimo nivel de desarrollo LOD 300.
•	Cantidades de obra 
•	Previsualización de colisión de redes y especialidades.</t>
  </si>
  <si>
    <t xml:space="preserve">Ejecución del Plan de Manejo Ambiental de manera detallada, en el cual se establecen las acciones que se requieren para prevenir, mitigar, controlar y corregir los posibles efectos o impactos ambientales negativos causados en desarrollo del proyecto; incluye también el plane de seguimiento, evaluación y monitoreo. 
Para el debido desarrollo del presente plan se debe cumplir con la siguiente normativa:
Ley 9 de 1979 Código Sanitario Nacional: es un compendio de normas sanitarias relacionadas con la
afectación de la salud humana y el medio ambiente. (Artículo 22 al 40).
Ley 253 de 1996: obligaciones para el país tales como la reducción al mínimo de generación de residuos peligrosos.
Decreto 1505 de 2003: Por medio del cual se modifica parcialmente el Decreto 1713 de 2002, en relación con los planes de gestión integral de residuos sólidos (PGIRS) y se dictan otras disposiciones. Se establece la obligación de elaborar y mantener actualizado el Plan para la Gestión Integral de Residuos Sólido, PGIRS en el cual se deberá garantizar la participación e inclusión de los recicladores y del sector solidario en la formulación del PGIRS.
Así como con toda la normativa vigente con relación a los PMA. </t>
  </si>
  <si>
    <t>APROPIACION Y DIAGNÓSTICOS ESTADO ACTUAL ( Especialidades y arquitectonico)</t>
  </si>
  <si>
    <t>V/UNIT OFERTADO</t>
  </si>
  <si>
    <t>TOTAL COSTO TECHO</t>
  </si>
  <si>
    <t>TOTAL COSTO OFERTADO</t>
  </si>
  <si>
    <t>COSTO DIRECTO OBRA CIVIL FASE 1 Alcance 1.2 y 1.3</t>
  </si>
  <si>
    <t>V/UNIT TECHO</t>
  </si>
  <si>
    <t>A.I.U (Techo)</t>
  </si>
  <si>
    <t>A.I.U (Ofertado)</t>
  </si>
  <si>
    <t>MOBILIARIO DE OFICINA (No sumado en total por tener IVA NO AIU)</t>
  </si>
  <si>
    <t>ITEM 7.11 - MOBILIARIO DE OFICINA + IVA (19%)</t>
  </si>
  <si>
    <t>FORMULARIO No 2</t>
  </si>
  <si>
    <t>POSTULACIÓN ECONÓMICA</t>
  </si>
  <si>
    <r>
      <rPr>
        <sz val="7"/>
        <color theme="1"/>
        <rFont val="Arial Narrow"/>
        <family val="2"/>
      </rPr>
      <t xml:space="preserve"> </t>
    </r>
    <r>
      <rPr>
        <sz val="11"/>
        <color theme="1"/>
        <rFont val="Arial Narrow"/>
        <family val="2"/>
      </rPr>
      <t>PIRLÁN 100% PVC, CON ACABADO METÁLICO.</t>
    </r>
  </si>
  <si>
    <r>
      <rPr>
        <sz val="7"/>
        <color theme="1"/>
        <rFont val="Arial Narrow"/>
        <family val="2"/>
      </rPr>
      <t xml:space="preserve"> </t>
    </r>
    <r>
      <rPr>
        <sz val="11"/>
        <color theme="1"/>
        <rFont val="Arial Narrow"/>
        <family val="2"/>
      </rPr>
      <t>MICROCEMENTO PARA ACABADO EN COLUMNAS Y MUROS</t>
    </r>
  </si>
  <si>
    <r>
      <rPr>
        <sz val="7"/>
        <color theme="1"/>
        <rFont val="Arial Narrow"/>
        <family val="2"/>
      </rPr>
      <t xml:space="preserve"> </t>
    </r>
    <r>
      <rPr>
        <sz val="11"/>
        <color theme="1"/>
        <rFont val="Arial Narrow"/>
        <family val="2"/>
      </rPr>
      <t>REEMPLAZO DE MARCOS EN MADERA VANOS VENTANAS INCLUYE ALFAJÍA, DINTEL Y COSTADOS LATERALES, REMOCIÓN ESMALTE Y PINTURA ACABADO NATURAL 1.2 M X 2.72 M.</t>
    </r>
  </si>
  <si>
    <r>
      <rPr>
        <sz val="7"/>
        <color theme="1"/>
        <rFont val="Arial Narrow"/>
        <family val="2"/>
      </rPr>
      <t xml:space="preserve"> </t>
    </r>
    <r>
      <rPr>
        <sz val="11"/>
        <color theme="1"/>
        <rFont val="Arial Narrow"/>
        <family val="2"/>
      </rPr>
      <t>ISLA DE 2 PUESTOS, 1.5 M X 1,50M APROXIMADO CADA PUESTO, SUPERFICIE EN AGLOMERADO ENCHAPADO CON FÓRMICA, REPISA, ARCHIVADORES 2X1, RIELES ESFERADOS PARA GAVETAS, HERRAJES, GABINETE, PARALES, BASES, MONTANTE DE 45 CM ENTRE CADA PUESTO PARA INDEPENDENCIA EN VIDRIO OPALIZADO LAMINADO ENTRE 6 Y 8 MM, ANCLAJES DE ACERO A SUPERFICIE, PASACABLES. TROQUELADO PARA LA INSTALACIÓN DE PUNTOS ELÉCTRICOS Y VOZ/DATOS.CADA PUESTO DE TRABAJO DEBE TENER 4 TROQUELES (UNO PARA TOMA LÓGICA, TRES PARA TOMAS ELÉCTRICAS). INCLUYE GABINETE SUPERIOR SOBREPUESTO DE 450MM X 300MM X 300MM INCLUYE GABINETE SUPERIOR SOBREPUESTO CON SERVICIO PARA AMBOS PUESTOS DE .90 CM DE LARGO x .48 CM DE ALTURA x .30 CM DE PROFUNDIDAD GABINETE SUPERIOR DE SOBREPONER INDIVIDUAL EN EL CASO QUE SE REQUIERA DE .45 CM DE ALTO X .48 CM DE ALTURA X .30 CM DE PROFUNDIDAD. (Anexo planos de referencia)</t>
    </r>
  </si>
  <si>
    <r>
      <rPr>
        <sz val="7"/>
        <color theme="1"/>
        <rFont val="Arial Narrow"/>
        <family val="2"/>
      </rPr>
      <t xml:space="preserve"> </t>
    </r>
    <r>
      <rPr>
        <sz val="11"/>
        <color theme="1"/>
        <rFont val="Arial Narrow"/>
        <family val="2"/>
      </rPr>
      <t>ISLA DE 5 PUESTOS, 1.5 M X 1,50M APROXIMADO CADA PUESTO, SUPERFICIE EN AGLOMERADO ENCHAPADO CON FÓRMICA, REPISA, ARCHIVADORES 2X1, RIELES ESFERADOS PARA GAVETAS, HERRAJES, GABINETE, PARALES, BASES, MONTANTE DE 45 CM ENTRE CADA PUESTO PARA INDEPENDENCIA EN VIDRIO OPALIZADO LAMINADO ENTRE 6 Y 8 MM, ANCLAJES DE ACERO A SUPERFICIE, PASACABLES. TROQUELADO PARA LA INSTALACIÓN DE PUNTOS ELÉCTRICOS Y VOZ/DATOS.CADA PUESTO DE TRABAJO DEBE TENER 4 TROQUELES (UNO PARA TOMA LÓGICA, TRES PARA TOMAS ELÉCTRICAS). INCLUYE GABINETE SUPERIOR SOBREPUESTO DE 450MM X 300MM X 300MM INCLUYE GABINETE SUPERIOR SOBREPUESTO CON SERVICIO PARA AMBOS PUESTOS DE .90 CM DE LARGO x .48 CM DE ALTURA x .30 CM DE PROFUNDIDAD GABINETE SUPERIOR DE SOBREPONER INDIVIDUAL EN EL CASO QUE SE REQUIERA DE .45 CM DE ALTO X .48 CM DE ALTURA X .30 CM DE PROFUNDIDAD. (Anexo planos de referencia)</t>
    </r>
  </si>
  <si>
    <r>
      <rPr>
        <sz val="7"/>
        <color theme="1"/>
        <rFont val="Arial Narrow"/>
        <family val="2"/>
      </rPr>
      <t xml:space="preserve"> </t>
    </r>
    <r>
      <rPr>
        <sz val="11"/>
        <color theme="1"/>
        <rFont val="Arial Narrow"/>
        <family val="2"/>
      </rPr>
      <t>MUEBLES DE ALMACENAMIENTO PARA ISLA DE TRABAJO. MUEBLE DE FRENTE 0.75 X 1.20 DE ALTO X 0.45 DE FONDO</t>
    </r>
  </si>
  <si>
    <r>
      <rPr>
        <sz val="7"/>
        <color theme="1"/>
        <rFont val="Arial Narrow"/>
        <family val="2"/>
      </rPr>
      <t xml:space="preserve"> </t>
    </r>
    <r>
      <rPr>
        <sz val="11"/>
        <color theme="1"/>
        <rFont val="Arial Narrow"/>
        <family val="2"/>
      </rPr>
      <t>JUEGO DE COMEDOR COMPUESTO POR MESA REDONDA Y CUATRO SILLAS</t>
    </r>
  </si>
  <si>
    <r>
      <rPr>
        <sz val="7"/>
        <color theme="1"/>
        <rFont val="Arial Narrow"/>
        <family val="2"/>
      </rPr>
      <t xml:space="preserve"> </t>
    </r>
    <r>
      <rPr>
        <sz val="11"/>
        <color theme="1"/>
        <rFont val="Arial Narrow"/>
        <family val="2"/>
      </rPr>
      <t>REGISTRO TIPO BOLA 1/2" CONTROL PRESIÓN ORINALES Y LAVAMANOS.</t>
    </r>
  </si>
  <si>
    <r>
      <t>3.2.1.</t>
    </r>
    <r>
      <rPr>
        <sz val="7"/>
        <color theme="1"/>
        <rFont val="Arial Narrow"/>
        <family val="2"/>
      </rPr>
      <t xml:space="preserve">         </t>
    </r>
    <r>
      <rPr>
        <sz val="11"/>
        <color theme="1"/>
        <rFont val="Arial Narrow"/>
        <family val="2"/>
      </rPr>
      <t>LAVAMANOS CIRCULAR TIPO VESSEL COLOR BLANCO (BAÑO PRIVADO)</t>
    </r>
  </si>
  <si>
    <r>
      <rPr>
        <sz val="7"/>
        <color theme="1"/>
        <rFont val="Arial Narrow"/>
        <family val="2"/>
      </rPr>
      <t xml:space="preserve"> </t>
    </r>
    <r>
      <rPr>
        <sz val="11"/>
        <color theme="1"/>
        <rFont val="Arial Narrow"/>
        <family val="2"/>
      </rPr>
      <t>LUMINARIA CILÍNDRICA 700 lm.</t>
    </r>
  </si>
  <si>
    <r>
      <rPr>
        <sz val="7"/>
        <color theme="1"/>
        <rFont val="Arial Narrow"/>
        <family val="2"/>
      </rPr>
      <t xml:space="preserve"> </t>
    </r>
    <r>
      <rPr>
        <sz val="11"/>
        <color theme="1"/>
        <rFont val="Arial Narrow"/>
        <family val="2"/>
      </rPr>
      <t>JUEGO DE LUMINARIAS PARA DESCOLGAR TIPO ANILLO RECEPCIONES.</t>
    </r>
  </si>
  <si>
    <r>
      <rPr>
        <sz val="7"/>
        <color theme="1"/>
        <rFont val="Arial Narrow"/>
        <family val="2"/>
      </rPr>
      <t xml:space="preserve"> </t>
    </r>
    <r>
      <rPr>
        <sz val="11"/>
        <color theme="1"/>
        <rFont val="Arial Narrow"/>
        <family val="2"/>
      </rPr>
      <t>SUMINISTRO E INSTALACIÓN DE TUBERÍA DE 2 A ,1Y1/4" RANURADA SH 10 SEGÚN APLIQUE DISEÑO, INCLUYE ACCESORIOS Y SOPORTARÍA</t>
    </r>
  </si>
  <si>
    <r>
      <t xml:space="preserve">Señores:
</t>
    </r>
    <r>
      <rPr>
        <b/>
        <sz val="11"/>
        <color theme="1"/>
        <rFont val="Arial Narrow"/>
        <family val="2"/>
      </rPr>
      <t xml:space="preserve">LA FIDUCIARIA COLPATRIA S.A ACTUANDO ÚNICA Y EXCLUSIVAMENTE COMO VOCERA Y ADMINISTRADORA DEL PATRIMONIO AUTÓNOMO F.C. PAD MINISTERIO DE HACIENDA Y CRÉDITO PÚBLICO - MHCP </t>
    </r>
    <r>
      <rPr>
        <sz val="11"/>
        <color theme="1"/>
        <rFont val="Arial Narrow"/>
        <family val="2"/>
      </rPr>
      <t xml:space="preserve">
La Ciudad.
Asunto:	Postulación Económica – Objeto </t>
    </r>
    <r>
      <rPr>
        <b/>
        <sz val="11"/>
        <color theme="1"/>
        <rFont val="Arial Narrow"/>
        <family val="2"/>
      </rPr>
      <t>“REALIZAR LOS ESTUDIOS, DISEÑOS Y DIAGNOSTICOS, REPARACIÓN Y RESTAURACIONES LOCATIVAS, ADECUACIÓN, DOTACIÓN Y PUESTA EN FUNCIONAMIENTO DEL PISO 1 DEL MINISTERIO DE HACIENDA Y CREDITO PUBLICO EDIFICIO SAN AGUSTÍN UBICADO EN LA CARRERA 8 NO. 6C- 38 DE LA CIUDAD DE BOGOTÁ D.C.”</t>
    </r>
    <r>
      <rPr>
        <sz val="11"/>
        <color theme="1"/>
        <rFont val="Arial Narrow"/>
        <family val="2"/>
      </rPr>
      <t xml:space="preserve">
El postulante	, identificado con NIT	, de acuerdo con las condiciones que se estipulan en el Documento Técnico de Soporte y en el Anexo Técnico, presento mi Postulación Económica para “REALIZAR LOS ESTUDIOS, DISEÑOS Y DIAGNOSTICOS, REPARACIÓN Y RESTAURACIONES LOCATIVAS, ADECUACIÓN, DOTACIÓN Y PUESTA EN FUNCIONAMIENTO DEL PISO 1 DEL MINISTERIO DE HACIENDA Y CREDITO PUBLICO EDIFICIO SAN AGUSTÍN UBICADO EN LA CARRERA 8 NO. 6C- 38 DE LA CIUDAD DE BOGOTÁ D.C.”, así:</t>
    </r>
  </si>
  <si>
    <t>El postulante____________________, identificado con NIT_________________, de acuerdo con las condiciones que se estipulan en el Documento Técnico de Soporte y en el Anexo Técnico, presento mi Postulación Económica para “REALIZAR LOS ESTUDIOS, DISEÑOS Y DIAGNOSTICOS, REPARACIÓN Y RESTAURACIONES LOCATIVAS, ADECUACIÓN, DOTACIÓN Y PUESTA EN FUNCIONAMIENTO DEL PISO 1 DEL MINISTERIO DE HACIENDA Y CREDITO PUBLICO EDIFICIO SAN AGUSTÍN UBICADO EN LA CARRERA 8 NO. 6C- 38 DE LA CIUDAD DE BOGOTÁ D.C.”, así:</t>
  </si>
  <si>
    <t xml:space="preserve">El valor ofertado incluye el IVA y todos los demás impuestos, tasas o contribuciones (como son entre otros, Estampilla Pro universidad Nacional de Colombia art 6 Ley 1106 de 2006 y Ley 1697 de 2013 y Fondo Nacional de Seguridad y Convivencia Ciudadana - Fonsecon La Ley 1941 de 2018 prorrogó la vigencia de las Leyes 418 de 1997, 548 de 1999, 782 de 2002, 1106 de 2006 y 1421 de 2010, 1738 de 2014) en el evento que apliquen y las establecidas por las diferentes autoridades nacionales, departamentales, distritales o municipales y dentro de estos mismos niveles territoriales, las contribuciones, tasas, derechos, tarifas, y multas establecidos por las diferentes autoridades, que afecten la celebración, ejecución y liquidación del contrato y las actividades que de él se generen.
</t>
  </si>
  <si>
    <t xml:space="preserve">NOMBRE Y FIRMA: </t>
  </si>
  <si>
    <t>NIT:</t>
  </si>
  <si>
    <t>Representante legal:</t>
  </si>
  <si>
    <t>Cedula de ciudanania:</t>
  </si>
  <si>
    <t>Dirección: Teléfonos/Fax:</t>
  </si>
  <si>
    <t xml:space="preserve">Correo Electrónico: </t>
  </si>
  <si>
    <t xml:space="preserve">Ciudad: </t>
  </si>
  <si>
    <t>Atentamente,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</si>
</sst>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43" formatCode="_-* #,##0.00_-;\-* #,##0.00_-;_-* &quot;-&quot;??_-;_-@_-"/>
    <numFmt numFmtId="164" formatCode="_-* #,##0.00_-;\-* #,##0.00_-;_-* &quot;-&quot;_-;_-@"/>
    <numFmt numFmtId="165" formatCode="_-&quot;$&quot;\ * #,##0_-;\-&quot;$&quot;\ * #,##0_-;_-&quot;$&quot;\ * &quot;-&quot;??_-;_-@_-"/>
  </numFmts>
  <fonts count="10" x14ac:knownFonts="1">
    <font>
      <sz val="11"/>
      <color theme="1"/>
      <name val="Calibri"/>
      <family val="2"/>
      <scheme val="minor"/>
    </font>
    <font>
      <sz val="11"/>
      <color theme="1"/>
      <name val="Arial Narrow"/>
      <family val="2"/>
    </font>
    <font>
      <sz val="11"/>
      <color rgb="FF000000"/>
      <name val="Arial Narrow"/>
      <family val="2"/>
    </font>
    <font>
      <sz val="11"/>
      <color theme="1"/>
      <name val="Calibri"/>
      <family val="2"/>
      <scheme val="minor"/>
    </font>
    <font>
      <sz val="6"/>
      <color theme="1"/>
      <name val="Arial Narrow"/>
      <family val="2"/>
    </font>
    <font>
      <b/>
      <sz val="11"/>
      <color theme="1"/>
      <name val="Arial Narrow"/>
      <family val="2"/>
    </font>
    <font>
      <u/>
      <sz val="11"/>
      <color theme="1"/>
      <name val="Arial Narrow"/>
      <family val="2"/>
    </font>
    <font>
      <b/>
      <sz val="11"/>
      <color theme="0"/>
      <name val="Arial Narrow"/>
      <family val="2"/>
    </font>
    <font>
      <u/>
      <sz val="10"/>
      <color theme="1"/>
      <name val="Arial Narrow"/>
      <family val="2"/>
    </font>
    <font>
      <sz val="7"/>
      <color theme="1"/>
      <name val="Arial Narrow"/>
      <family val="2"/>
    </font>
  </fonts>
  <fills count="10">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59999389629810485"/>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medium">
        <color indexed="64"/>
      </right>
      <top/>
      <bottom/>
      <diagonal/>
    </border>
    <border>
      <left style="medium">
        <color indexed="64"/>
      </left>
      <right/>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4">
    <xf numFmtId="0" fontId="0"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231">
    <xf numFmtId="0" fontId="0" fillId="0" borderId="0" xfId="0"/>
    <xf numFmtId="0" fontId="1" fillId="0" borderId="10" xfId="0" applyFont="1" applyBorder="1" applyAlignment="1">
      <alignment horizontal="justify" vertical="center"/>
    </xf>
    <xf numFmtId="0" fontId="1" fillId="0" borderId="10" xfId="0" applyFont="1" applyBorder="1" applyAlignment="1">
      <alignment wrapText="1"/>
    </xf>
    <xf numFmtId="0" fontId="2" fillId="0" borderId="10" xfId="0" applyFont="1" applyBorder="1" applyAlignment="1">
      <alignment horizontal="justify" vertical="center"/>
    </xf>
    <xf numFmtId="0" fontId="1" fillId="0" borderId="10" xfId="0" applyFont="1" applyBorder="1" applyAlignment="1">
      <alignment vertical="center" wrapText="1"/>
    </xf>
    <xf numFmtId="0" fontId="1" fillId="0" borderId="10" xfId="0" applyFont="1" applyBorder="1"/>
    <xf numFmtId="0" fontId="1" fillId="0" borderId="12" xfId="0" applyFont="1" applyBorder="1" applyAlignment="1">
      <alignment horizontal="justify" vertical="center"/>
    </xf>
    <xf numFmtId="0" fontId="1" fillId="0" borderId="10" xfId="0" applyFont="1" applyBorder="1" applyAlignment="1">
      <alignment horizontal="left" vertical="center" wrapText="1"/>
    </xf>
    <xf numFmtId="0" fontId="1" fillId="0" borderId="6" xfId="0" applyFont="1" applyBorder="1" applyAlignment="1">
      <alignment horizontal="justify" vertical="center"/>
    </xf>
    <xf numFmtId="0" fontId="2" fillId="0" borderId="4" xfId="0" applyFont="1" applyBorder="1" applyAlignment="1">
      <alignment wrapText="1"/>
    </xf>
    <xf numFmtId="164" fontId="1" fillId="4" borderId="14" xfId="0" applyNumberFormat="1" applyFont="1" applyFill="1" applyBorder="1" applyAlignment="1">
      <alignment horizontal="center" vertical="center"/>
    </xf>
    <xf numFmtId="164" fontId="1" fillId="0" borderId="14" xfId="0" applyNumberFormat="1" applyFont="1" applyBorder="1" applyAlignment="1">
      <alignment horizontal="center" vertical="center"/>
    </xf>
    <xf numFmtId="164" fontId="1" fillId="0" borderId="32" xfId="0" applyNumberFormat="1" applyFont="1" applyBorder="1" applyAlignment="1">
      <alignment horizontal="center" vertical="center"/>
    </xf>
    <xf numFmtId="164" fontId="1" fillId="0" borderId="34" xfId="0" applyNumberFormat="1" applyFont="1" applyBorder="1" applyAlignment="1">
      <alignment horizontal="center" vertical="center"/>
    </xf>
    <xf numFmtId="164" fontId="1" fillId="0" borderId="26" xfId="0" applyNumberFormat="1" applyFont="1" applyBorder="1" applyAlignment="1">
      <alignment horizontal="center" vertical="center"/>
    </xf>
    <xf numFmtId="0" fontId="0" fillId="0" borderId="0" xfId="0" applyAlignment="1">
      <alignment horizontal="center" vertical="center"/>
    </xf>
    <xf numFmtId="0" fontId="1" fillId="4" borderId="10" xfId="0" applyFont="1" applyFill="1" applyBorder="1"/>
    <xf numFmtId="0" fontId="1" fillId="4" borderId="10" xfId="0" applyFont="1" applyFill="1" applyBorder="1" applyAlignment="1">
      <alignment horizontal="justify" vertical="center"/>
    </xf>
    <xf numFmtId="0" fontId="1" fillId="4" borderId="4" xfId="0" applyFont="1" applyFill="1" applyBorder="1" applyAlignment="1">
      <alignment wrapText="1"/>
    </xf>
    <xf numFmtId="0" fontId="1" fillId="4" borderId="10" xfId="0" applyFont="1" applyFill="1" applyBorder="1" applyAlignment="1">
      <alignment horizontal="justify" vertical="center" wrapText="1"/>
    </xf>
    <xf numFmtId="0" fontId="1" fillId="4" borderId="10" xfId="0" applyFont="1" applyFill="1" applyBorder="1" applyAlignment="1">
      <alignment vertical="center" wrapText="1"/>
    </xf>
    <xf numFmtId="0" fontId="1" fillId="0" borderId="10" xfId="0" applyFont="1" applyBorder="1" applyAlignment="1">
      <alignment horizontal="justify" vertical="center" wrapText="1"/>
    </xf>
    <xf numFmtId="0" fontId="4" fillId="0" borderId="10" xfId="0" applyFont="1" applyBorder="1" applyAlignment="1">
      <alignment horizontal="justify" vertical="center" wrapText="1"/>
    </xf>
    <xf numFmtId="0" fontId="4" fillId="0" borderId="10" xfId="0" applyFont="1" applyBorder="1" applyAlignment="1">
      <alignment horizontal="justify" vertical="center"/>
    </xf>
    <xf numFmtId="0" fontId="4" fillId="0" borderId="6" xfId="0" applyFont="1" applyBorder="1" applyAlignment="1">
      <alignment horizontal="justify" vertical="center"/>
    </xf>
    <xf numFmtId="164" fontId="1" fillId="0" borderId="21" xfId="0" applyNumberFormat="1" applyFont="1" applyBorder="1" applyAlignment="1">
      <alignment vertical="center"/>
    </xf>
    <xf numFmtId="164" fontId="1" fillId="0" borderId="23" xfId="0" applyNumberFormat="1" applyFont="1" applyBorder="1" applyAlignment="1">
      <alignment vertical="center"/>
    </xf>
    <xf numFmtId="0" fontId="1" fillId="0" borderId="0" xfId="0" applyFont="1" applyBorder="1" applyAlignment="1">
      <alignment horizontal="justify" vertical="center"/>
    </xf>
    <xf numFmtId="0" fontId="1" fillId="0" borderId="2" xfId="0" applyFont="1" applyBorder="1" applyAlignment="1">
      <alignment horizontal="justify" vertical="center"/>
    </xf>
    <xf numFmtId="0" fontId="4" fillId="0" borderId="2" xfId="0" applyFont="1" applyBorder="1" applyAlignment="1">
      <alignment horizontal="justify" vertical="center"/>
    </xf>
    <xf numFmtId="164" fontId="1" fillId="0" borderId="20" xfId="0" applyNumberFormat="1" applyFont="1" applyBorder="1" applyAlignment="1">
      <alignment vertical="center"/>
    </xf>
    <xf numFmtId="44" fontId="1" fillId="0" borderId="38" xfId="1" applyFont="1" applyBorder="1" applyAlignment="1">
      <alignment vertical="center"/>
    </xf>
    <xf numFmtId="44" fontId="1" fillId="0" borderId="30" xfId="1" applyFont="1" applyBorder="1" applyAlignment="1">
      <alignment vertical="center"/>
    </xf>
    <xf numFmtId="44" fontId="1" fillId="0" borderId="68" xfId="1" applyFont="1" applyBorder="1" applyAlignment="1">
      <alignment vertical="center"/>
    </xf>
    <xf numFmtId="0" fontId="2" fillId="0" borderId="0" xfId="0" applyFont="1" applyAlignment="1">
      <alignment horizontal="justify" vertical="center"/>
    </xf>
    <xf numFmtId="0" fontId="5" fillId="0" borderId="0" xfId="0" applyFont="1"/>
    <xf numFmtId="0" fontId="1" fillId="0" borderId="0" xfId="0" applyFont="1"/>
    <xf numFmtId="0" fontId="1" fillId="0" borderId="0" xfId="0" applyFont="1" applyAlignment="1">
      <alignment horizontal="center" vertical="center"/>
    </xf>
    <xf numFmtId="0" fontId="7" fillId="4" borderId="0" xfId="0" applyFont="1" applyFill="1" applyAlignment="1">
      <alignment vertical="center"/>
    </xf>
    <xf numFmtId="0" fontId="5" fillId="4" borderId="0" xfId="0" applyFont="1" applyFill="1" applyAlignment="1">
      <alignment vertical="center" wrapText="1"/>
    </xf>
    <xf numFmtId="165" fontId="5" fillId="3" borderId="51" xfId="1" applyNumberFormat="1" applyFont="1" applyFill="1" applyBorder="1" applyAlignment="1">
      <alignment vertical="center"/>
    </xf>
    <xf numFmtId="44" fontId="1" fillId="8" borderId="19" xfId="1" applyFont="1" applyFill="1" applyBorder="1"/>
    <xf numFmtId="0" fontId="5" fillId="4" borderId="0" xfId="0" applyFont="1" applyFill="1" applyAlignment="1">
      <alignment horizontal="center" vertical="center"/>
    </xf>
    <xf numFmtId="0" fontId="5" fillId="3" borderId="1" xfId="0" applyFont="1" applyFill="1" applyBorder="1" applyAlignment="1">
      <alignment horizontal="center" vertical="center"/>
    </xf>
    <xf numFmtId="9" fontId="5" fillId="3" borderId="20" xfId="2" applyFont="1" applyFill="1" applyBorder="1" applyAlignment="1">
      <alignment horizontal="center" vertical="center"/>
    </xf>
    <xf numFmtId="165" fontId="5" fillId="3" borderId="37" xfId="1" applyNumberFormat="1" applyFont="1" applyFill="1" applyBorder="1" applyAlignment="1">
      <alignment vertical="center"/>
    </xf>
    <xf numFmtId="44" fontId="1" fillId="8" borderId="61" xfId="0" applyNumberFormat="1" applyFont="1" applyFill="1" applyBorder="1"/>
    <xf numFmtId="165" fontId="5" fillId="3" borderId="42" xfId="1" applyNumberFormat="1" applyFont="1" applyFill="1" applyBorder="1" applyAlignment="1">
      <alignment vertical="center"/>
    </xf>
    <xf numFmtId="44" fontId="1" fillId="8" borderId="29" xfId="0" applyNumberFormat="1" applyFont="1" applyFill="1" applyBorder="1"/>
    <xf numFmtId="165" fontId="5" fillId="4" borderId="0" xfId="1" applyNumberFormat="1" applyFont="1" applyFill="1" applyBorder="1" applyAlignment="1">
      <alignment vertical="center"/>
    </xf>
    <xf numFmtId="0" fontId="1" fillId="4" borderId="0" xfId="0" applyFont="1" applyFill="1"/>
    <xf numFmtId="0" fontId="6" fillId="4" borderId="0" xfId="0" applyFont="1" applyFill="1"/>
    <xf numFmtId="165" fontId="5" fillId="3" borderId="31" xfId="1" applyNumberFormat="1" applyFont="1" applyFill="1" applyBorder="1" applyAlignment="1">
      <alignment vertical="center"/>
    </xf>
    <xf numFmtId="44" fontId="1" fillId="8" borderId="19" xfId="0" applyNumberFormat="1" applyFont="1" applyFill="1" applyBorder="1"/>
    <xf numFmtId="165" fontId="5" fillId="3" borderId="54" xfId="1" applyNumberFormat="1" applyFont="1" applyFill="1" applyBorder="1" applyAlignment="1">
      <alignment vertical="center"/>
    </xf>
    <xf numFmtId="44" fontId="1" fillId="8" borderId="60" xfId="0" applyNumberFormat="1" applyFont="1" applyFill="1" applyBorder="1"/>
    <xf numFmtId="165" fontId="5" fillId="2" borderId="35" xfId="0" applyNumberFormat="1" applyFont="1" applyFill="1" applyBorder="1" applyAlignment="1">
      <alignment vertical="center" wrapText="1"/>
    </xf>
    <xf numFmtId="165" fontId="1" fillId="7" borderId="27" xfId="0" applyNumberFormat="1" applyFont="1" applyFill="1" applyBorder="1"/>
    <xf numFmtId="165" fontId="5" fillId="2" borderId="41" xfId="1" applyNumberFormat="1" applyFont="1" applyFill="1" applyBorder="1" applyAlignment="1">
      <alignment vertical="center"/>
    </xf>
    <xf numFmtId="44" fontId="1" fillId="7" borderId="29" xfId="0" applyNumberFormat="1" applyFont="1" applyFill="1" applyBorder="1"/>
    <xf numFmtId="44" fontId="5" fillId="2" borderId="31" xfId="1" applyFont="1" applyFill="1" applyBorder="1" applyAlignment="1">
      <alignment vertical="center"/>
    </xf>
    <xf numFmtId="44" fontId="1" fillId="7" borderId="19" xfId="0" applyNumberFormat="1" applyFont="1" applyFill="1" applyBorder="1"/>
    <xf numFmtId="0" fontId="1" fillId="3" borderId="1" xfId="0" applyFont="1" applyFill="1" applyBorder="1" applyAlignment="1">
      <alignment horizontal="center" vertical="center"/>
    </xf>
    <xf numFmtId="9" fontId="1" fillId="3" borderId="20" xfId="2" applyFont="1" applyFill="1" applyBorder="1"/>
    <xf numFmtId="44" fontId="1" fillId="3" borderId="35" xfId="0" applyNumberFormat="1" applyFont="1" applyFill="1" applyBorder="1"/>
    <xf numFmtId="44" fontId="1" fillId="8" borderId="35" xfId="0" applyNumberFormat="1" applyFont="1" applyFill="1" applyBorder="1"/>
    <xf numFmtId="9" fontId="1" fillId="8" borderId="27" xfId="2" applyFont="1" applyFill="1" applyBorder="1"/>
    <xf numFmtId="0" fontId="1" fillId="9" borderId="64" xfId="0" applyFont="1" applyFill="1" applyBorder="1" applyAlignment="1">
      <alignment horizontal="center" vertical="center"/>
    </xf>
    <xf numFmtId="0" fontId="1" fillId="3" borderId="9" xfId="0" applyFont="1" applyFill="1" applyBorder="1" applyAlignment="1">
      <alignment horizontal="center" vertical="center"/>
    </xf>
    <xf numFmtId="9" fontId="1" fillId="3" borderId="21" xfId="2" applyFont="1" applyFill="1" applyBorder="1"/>
    <xf numFmtId="44" fontId="1" fillId="3" borderId="59" xfId="0" applyNumberFormat="1" applyFont="1" applyFill="1" applyBorder="1"/>
    <xf numFmtId="44" fontId="1" fillId="8" borderId="59" xfId="0" applyNumberFormat="1" applyFont="1" applyFill="1" applyBorder="1"/>
    <xf numFmtId="9" fontId="1" fillId="8" borderId="28" xfId="2" applyFont="1" applyFill="1" applyBorder="1"/>
    <xf numFmtId="0" fontId="1" fillId="9" borderId="58" xfId="0" applyFont="1" applyFill="1" applyBorder="1" applyAlignment="1">
      <alignment horizontal="center" vertical="center"/>
    </xf>
    <xf numFmtId="0" fontId="1" fillId="3" borderId="5" xfId="0" applyFont="1" applyFill="1" applyBorder="1" applyAlignment="1">
      <alignment horizontal="center" vertical="center"/>
    </xf>
    <xf numFmtId="9" fontId="1" fillId="3" borderId="23" xfId="2" applyFont="1" applyFill="1" applyBorder="1"/>
    <xf numFmtId="44" fontId="1" fillId="3" borderId="41" xfId="0" applyNumberFormat="1" applyFont="1" applyFill="1" applyBorder="1"/>
    <xf numFmtId="9" fontId="1" fillId="8" borderId="29" xfId="2" applyFont="1" applyFill="1" applyBorder="1"/>
    <xf numFmtId="0" fontId="1" fillId="9" borderId="65" xfId="0" applyFont="1" applyFill="1" applyBorder="1" applyAlignment="1">
      <alignment horizontal="center" vertical="center"/>
    </xf>
    <xf numFmtId="44" fontId="5" fillId="2" borderId="17" xfId="1" applyFont="1" applyFill="1" applyBorder="1"/>
    <xf numFmtId="44" fontId="1" fillId="7" borderId="28" xfId="0" applyNumberFormat="1" applyFont="1" applyFill="1" applyBorder="1"/>
    <xf numFmtId="165" fontId="5" fillId="3" borderId="17" xfId="1" applyNumberFormat="1" applyFont="1" applyFill="1" applyBorder="1" applyAlignment="1">
      <alignment vertical="center"/>
    </xf>
    <xf numFmtId="44" fontId="1" fillId="8" borderId="28" xfId="0" applyNumberFormat="1" applyFont="1" applyFill="1" applyBorder="1"/>
    <xf numFmtId="44" fontId="1" fillId="8" borderId="63" xfId="0" applyNumberFormat="1" applyFont="1" applyFill="1" applyBorder="1"/>
    <xf numFmtId="43" fontId="5" fillId="4" borderId="0" xfId="3" applyFont="1" applyFill="1" applyBorder="1"/>
    <xf numFmtId="43" fontId="1" fillId="4" borderId="0" xfId="3" applyFont="1" applyFill="1" applyBorder="1"/>
    <xf numFmtId="43" fontId="1" fillId="0" borderId="0" xfId="3" applyFont="1"/>
    <xf numFmtId="0" fontId="6" fillId="0" borderId="0" xfId="0" applyFont="1"/>
    <xf numFmtId="44" fontId="1" fillId="0" borderId="0" xfId="0" applyNumberFormat="1" applyFont="1"/>
    <xf numFmtId="0" fontId="1" fillId="0" borderId="0" xfId="0" applyFont="1" applyAlignment="1">
      <alignment wrapText="1"/>
    </xf>
    <xf numFmtId="0" fontId="7" fillId="4" borderId="0" xfId="0" applyFont="1" applyFill="1" applyBorder="1" applyAlignment="1">
      <alignment horizontal="center" vertical="center"/>
    </xf>
    <xf numFmtId="0" fontId="5" fillId="4" borderId="0"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1" fillId="7" borderId="19" xfId="0" applyFont="1" applyFill="1" applyBorder="1"/>
    <xf numFmtId="0" fontId="5" fillId="3" borderId="25" xfId="0" applyFont="1" applyFill="1" applyBorder="1" applyAlignment="1">
      <alignment horizontal="center" vertical="center"/>
    </xf>
    <xf numFmtId="0" fontId="5" fillId="6" borderId="7"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22" xfId="0" applyFont="1" applyFill="1" applyBorder="1" applyAlignment="1">
      <alignment horizontal="center" vertical="center"/>
    </xf>
    <xf numFmtId="0" fontId="5" fillId="6" borderId="25" xfId="0" applyFont="1" applyFill="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44" fontId="1" fillId="8" borderId="27" xfId="1" applyFont="1" applyFill="1" applyBorder="1"/>
    <xf numFmtId="0" fontId="1" fillId="0" borderId="9" xfId="0" applyFont="1" applyBorder="1" applyAlignment="1">
      <alignment horizontal="center" vertical="center"/>
    </xf>
    <xf numFmtId="0" fontId="1" fillId="0" borderId="10" xfId="0" applyFont="1" applyBorder="1" applyAlignment="1">
      <alignment horizontal="center" vertical="center"/>
    </xf>
    <xf numFmtId="44" fontId="1" fillId="8" borderId="28" xfId="1" applyFont="1" applyFill="1" applyBorder="1"/>
    <xf numFmtId="0" fontId="8" fillId="0" borderId="0" xfId="0" applyFont="1"/>
    <xf numFmtId="0" fontId="1" fillId="0" borderId="5" xfId="0" applyFont="1" applyBorder="1" applyAlignment="1">
      <alignment horizontal="center" vertical="center"/>
    </xf>
    <xf numFmtId="0" fontId="1" fillId="0" borderId="6" xfId="0" applyFont="1" applyBorder="1" applyAlignment="1">
      <alignment horizontal="center" vertical="center"/>
    </xf>
    <xf numFmtId="44" fontId="1" fillId="8" borderId="63" xfId="1" applyFont="1" applyFill="1" applyBorder="1"/>
    <xf numFmtId="165" fontId="5" fillId="3" borderId="19" xfId="1" applyNumberFormat="1" applyFont="1" applyFill="1" applyBorder="1" applyAlignment="1">
      <alignment vertical="center"/>
    </xf>
    <xf numFmtId="44" fontId="5" fillId="7" borderId="19" xfId="1" applyFont="1" applyFill="1" applyBorder="1"/>
    <xf numFmtId="165" fontId="5" fillId="2" borderId="44" xfId="0" applyNumberFormat="1" applyFont="1" applyFill="1" applyBorder="1" applyAlignment="1">
      <alignment vertical="center" wrapText="1"/>
    </xf>
    <xf numFmtId="165" fontId="5" fillId="3" borderId="25" xfId="0" applyNumberFormat="1" applyFont="1" applyFill="1" applyBorder="1" applyAlignment="1">
      <alignment vertical="center"/>
    </xf>
    <xf numFmtId="44" fontId="1" fillId="7" borderId="54" xfId="0" applyNumberFormat="1" applyFont="1" applyFill="1" applyBorder="1"/>
    <xf numFmtId="0" fontId="5" fillId="6" borderId="1"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55" xfId="0" applyFont="1" applyFill="1" applyBorder="1" applyAlignment="1">
      <alignment horizontal="center" vertical="center"/>
    </xf>
    <xf numFmtId="165" fontId="5" fillId="6" borderId="55" xfId="0" applyNumberFormat="1" applyFont="1" applyFill="1" applyBorder="1" applyAlignment="1">
      <alignment horizontal="center" vertical="center"/>
    </xf>
    <xf numFmtId="44" fontId="1" fillId="9" borderId="27" xfId="0" applyNumberFormat="1" applyFont="1" applyFill="1" applyBorder="1"/>
    <xf numFmtId="165" fontId="1" fillId="4" borderId="14" xfId="1" applyNumberFormat="1" applyFont="1" applyFill="1" applyBorder="1" applyAlignment="1">
      <alignment vertical="center"/>
    </xf>
    <xf numFmtId="44" fontId="1" fillId="8" borderId="61" xfId="1" applyFont="1" applyFill="1" applyBorder="1"/>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4" xfId="0" applyFont="1" applyFill="1" applyBorder="1" applyAlignment="1">
      <alignment horizontal="center" vertical="center"/>
    </xf>
    <xf numFmtId="44" fontId="5" fillId="6" borderId="14" xfId="0" applyNumberFormat="1" applyFont="1" applyFill="1" applyBorder="1" applyAlignment="1">
      <alignment horizontal="center" vertical="center"/>
    </xf>
    <xf numFmtId="44" fontId="1" fillId="9" borderId="28" xfId="1" applyFont="1" applyFill="1" applyBorder="1"/>
    <xf numFmtId="0" fontId="1" fillId="0" borderId="3" xfId="0" applyFont="1" applyBorder="1" applyAlignment="1">
      <alignment horizontal="center" vertical="center"/>
    </xf>
    <xf numFmtId="0" fontId="1" fillId="0" borderId="4" xfId="0" applyFont="1" applyBorder="1" applyAlignment="1">
      <alignment horizontal="center" vertical="center"/>
    </xf>
    <xf numFmtId="44" fontId="5" fillId="3" borderId="62" xfId="0" applyNumberFormat="1" applyFont="1" applyFill="1" applyBorder="1" applyAlignment="1">
      <alignment vertical="center"/>
    </xf>
    <xf numFmtId="0" fontId="5" fillId="6" borderId="11"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34" xfId="0" applyFont="1" applyFill="1" applyBorder="1" applyAlignment="1">
      <alignment horizontal="center" vertical="center"/>
    </xf>
    <xf numFmtId="44" fontId="5" fillId="6" borderId="34" xfId="0" applyNumberFormat="1" applyFont="1" applyFill="1" applyBorder="1" applyAlignment="1">
      <alignment horizontal="center" vertical="center"/>
    </xf>
    <xf numFmtId="44" fontId="1" fillId="9" borderId="61" xfId="0" applyNumberFormat="1" applyFont="1" applyFill="1" applyBorder="1"/>
    <xf numFmtId="44" fontId="1" fillId="8" borderId="29" xfId="1" applyFont="1" applyFill="1" applyBorder="1"/>
    <xf numFmtId="165" fontId="5" fillId="3" borderId="17" xfId="0" applyNumberFormat="1" applyFont="1" applyFill="1" applyBorder="1"/>
    <xf numFmtId="44" fontId="1" fillId="7" borderId="31" xfId="0" applyNumberFormat="1" applyFont="1" applyFill="1" applyBorder="1"/>
    <xf numFmtId="165" fontId="5" fillId="2" borderId="33" xfId="0" applyNumberFormat="1" applyFont="1" applyFill="1" applyBorder="1" applyAlignment="1">
      <alignment vertical="center"/>
    </xf>
    <xf numFmtId="44" fontId="1" fillId="9" borderId="54" xfId="0" applyNumberFormat="1" applyFont="1" applyFill="1" applyBorder="1"/>
    <xf numFmtId="0" fontId="1" fillId="0" borderId="11" xfId="0" applyFont="1" applyBorder="1" applyAlignment="1">
      <alignment horizontal="center" vertical="center"/>
    </xf>
    <xf numFmtId="0" fontId="1" fillId="0" borderId="12" xfId="0" applyFont="1" applyBorder="1" applyAlignment="1">
      <alignment horizontal="center" vertical="center"/>
    </xf>
    <xf numFmtId="44" fontId="1" fillId="9" borderId="28" xfId="0" applyNumberFormat="1" applyFont="1" applyFill="1" applyBorder="1"/>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44" fontId="5" fillId="6" borderId="14" xfId="1" applyFont="1" applyFill="1" applyBorder="1" applyAlignment="1">
      <alignment vertical="center"/>
    </xf>
    <xf numFmtId="165" fontId="5" fillId="3" borderId="19" xfId="0" applyNumberFormat="1" applyFont="1" applyFill="1" applyBorder="1"/>
    <xf numFmtId="165" fontId="1" fillId="0" borderId="0" xfId="0" applyNumberFormat="1" applyFont="1"/>
    <xf numFmtId="0" fontId="1" fillId="0" borderId="0" xfId="0" applyFont="1" applyAlignment="1">
      <alignment horizontal="center"/>
    </xf>
    <xf numFmtId="0" fontId="1" fillId="0" borderId="0" xfId="0" applyFont="1" applyAlignment="1"/>
    <xf numFmtId="0" fontId="2" fillId="0" borderId="0" xfId="0" applyFont="1"/>
    <xf numFmtId="0" fontId="5" fillId="0" borderId="0" xfId="0" applyFont="1" applyAlignment="1">
      <alignment horizontal="center" vertical="center"/>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6"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57" xfId="0" applyFont="1" applyFill="1" applyBorder="1" applyAlignment="1">
      <alignment horizontal="center" vertical="center"/>
    </xf>
    <xf numFmtId="0" fontId="5" fillId="3" borderId="56" xfId="0" applyFont="1" applyFill="1" applyBorder="1" applyAlignment="1">
      <alignment horizontal="center" vertical="center"/>
    </xf>
    <xf numFmtId="9" fontId="5" fillId="3" borderId="57" xfId="0" applyNumberFormat="1" applyFont="1" applyFill="1" applyBorder="1" applyAlignment="1">
      <alignment horizontal="center" vertical="center"/>
    </xf>
    <xf numFmtId="0" fontId="5" fillId="3" borderId="48" xfId="0" applyFont="1" applyFill="1" applyBorder="1" applyAlignment="1">
      <alignment horizontal="center" vertical="center"/>
    </xf>
    <xf numFmtId="0" fontId="5" fillId="3" borderId="44" xfId="0" applyFont="1" applyFill="1" applyBorder="1" applyAlignment="1">
      <alignment horizontal="center" vertical="center"/>
    </xf>
    <xf numFmtId="0" fontId="7" fillId="5" borderId="35" xfId="0" applyFont="1" applyFill="1" applyBorder="1" applyAlignment="1">
      <alignment horizontal="center" vertical="center"/>
    </xf>
    <xf numFmtId="0" fontId="7" fillId="5" borderId="37" xfId="0" applyFont="1" applyFill="1" applyBorder="1" applyAlignment="1">
      <alignment horizontal="center" vertical="center"/>
    </xf>
    <xf numFmtId="0" fontId="7" fillId="5" borderId="36" xfId="0" applyFont="1" applyFill="1" applyBorder="1" applyAlignment="1">
      <alignment horizontal="center" vertical="center"/>
    </xf>
    <xf numFmtId="0" fontId="5" fillId="3" borderId="41"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2" borderId="13"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5" fillId="3" borderId="52" xfId="0" applyFont="1" applyFill="1" applyBorder="1" applyAlignment="1">
      <alignment horizontal="center" vertical="center"/>
    </xf>
    <xf numFmtId="0" fontId="5" fillId="3" borderId="49" xfId="0" applyFont="1" applyFill="1" applyBorder="1" applyAlignment="1">
      <alignment horizontal="center" vertical="center"/>
    </xf>
    <xf numFmtId="0" fontId="5" fillId="2" borderId="53" xfId="0" applyFont="1" applyFill="1" applyBorder="1" applyAlignment="1">
      <alignment horizontal="center" vertical="center"/>
    </xf>
    <xf numFmtId="0" fontId="1" fillId="0" borderId="0" xfId="0" applyFont="1" applyAlignment="1">
      <alignment horizontal="center" wrapText="1"/>
    </xf>
    <xf numFmtId="0" fontId="1" fillId="0" borderId="0" xfId="0" applyFont="1" applyAlignment="1">
      <alignment horizontal="center"/>
    </xf>
    <xf numFmtId="0" fontId="1" fillId="0" borderId="0" xfId="0" applyFont="1" applyAlignment="1">
      <alignment horizontal="left" wrapText="1"/>
    </xf>
    <xf numFmtId="0" fontId="1" fillId="0" borderId="0" xfId="0" applyFont="1" applyAlignment="1">
      <alignment horizontal="left"/>
    </xf>
    <xf numFmtId="0" fontId="1" fillId="0" borderId="0" xfId="0" applyFont="1" applyAlignment="1">
      <alignment horizontal="left" vertical="center" wrapText="1"/>
    </xf>
    <xf numFmtId="0" fontId="5" fillId="9" borderId="51" xfId="0" applyFont="1" applyFill="1" applyBorder="1" applyAlignment="1">
      <alignment horizontal="center" vertical="center"/>
    </xf>
    <xf numFmtId="0" fontId="5" fillId="9" borderId="24" xfId="0" applyFont="1" applyFill="1" applyBorder="1" applyAlignment="1">
      <alignment horizontal="center" vertical="center"/>
    </xf>
    <xf numFmtId="0" fontId="5" fillId="9" borderId="57" xfId="0" applyFont="1" applyFill="1" applyBorder="1" applyAlignment="1">
      <alignment horizontal="center" vertical="center"/>
    </xf>
    <xf numFmtId="0" fontId="5" fillId="9" borderId="56" xfId="0" applyFont="1" applyFill="1" applyBorder="1" applyAlignment="1">
      <alignment horizontal="center" vertical="center"/>
    </xf>
    <xf numFmtId="9" fontId="5" fillId="9" borderId="57" xfId="0" applyNumberFormat="1" applyFont="1" applyFill="1" applyBorder="1" applyAlignment="1">
      <alignment horizontal="center" vertical="center"/>
    </xf>
    <xf numFmtId="0" fontId="5" fillId="9" borderId="48" xfId="0" applyFont="1" applyFill="1" applyBorder="1" applyAlignment="1">
      <alignment horizontal="center" vertical="center"/>
    </xf>
    <xf numFmtId="0" fontId="5" fillId="9" borderId="4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23" xfId="0" applyFont="1" applyFill="1" applyBorder="1" applyAlignment="1">
      <alignment horizontal="center" vertical="center"/>
    </xf>
    <xf numFmtId="0" fontId="5" fillId="7" borderId="54" xfId="0" applyFont="1" applyFill="1" applyBorder="1" applyAlignment="1">
      <alignment horizontal="center" vertical="center"/>
    </xf>
    <xf numFmtId="0" fontId="5" fillId="7" borderId="60" xfId="0" applyFont="1" applyFill="1" applyBorder="1" applyAlignment="1">
      <alignment horizontal="center" vertical="center"/>
    </xf>
    <xf numFmtId="0" fontId="5" fillId="7" borderId="31"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47" xfId="0" applyFont="1" applyFill="1" applyBorder="1" applyAlignment="1">
      <alignment horizontal="center" vertical="center"/>
    </xf>
    <xf numFmtId="0" fontId="5" fillId="2" borderId="50" xfId="0" applyFont="1" applyFill="1" applyBorder="1" applyAlignment="1">
      <alignment horizontal="center" vertical="center"/>
    </xf>
    <xf numFmtId="0" fontId="5" fillId="7" borderId="47" xfId="0" applyFont="1" applyFill="1" applyBorder="1" applyAlignment="1">
      <alignment horizontal="center" vertical="center"/>
    </xf>
    <xf numFmtId="0" fontId="5" fillId="7" borderId="50" xfId="0" applyFont="1" applyFill="1" applyBorder="1" applyAlignment="1">
      <alignment horizontal="center" vertical="center"/>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3" borderId="17" xfId="0" applyFont="1" applyFill="1" applyBorder="1" applyAlignment="1">
      <alignment horizontal="center"/>
    </xf>
    <xf numFmtId="0" fontId="5" fillId="3" borderId="18" xfId="0" applyFont="1" applyFill="1" applyBorder="1" applyAlignment="1">
      <alignment horizontal="center"/>
    </xf>
    <xf numFmtId="0" fontId="5" fillId="2" borderId="20" xfId="0" applyFont="1" applyFill="1" applyBorder="1" applyAlignment="1">
      <alignment horizontal="center" vertical="center"/>
    </xf>
    <xf numFmtId="0" fontId="5" fillId="2" borderId="23" xfId="0" applyFont="1" applyFill="1" applyBorder="1" applyAlignment="1">
      <alignment horizontal="center" vertical="center"/>
    </xf>
    <xf numFmtId="0" fontId="5" fillId="3" borderId="66" xfId="0" applyFont="1" applyFill="1" applyBorder="1" applyAlignment="1">
      <alignment horizontal="center" vertical="center" wrapText="1"/>
    </xf>
    <xf numFmtId="0" fontId="5" fillId="3" borderId="67" xfId="0" applyFont="1" applyFill="1" applyBorder="1" applyAlignment="1">
      <alignment horizontal="center" vertical="center" wrapText="1"/>
    </xf>
    <xf numFmtId="0" fontId="5" fillId="3" borderId="68"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48"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11" xfId="0" applyFont="1" applyBorder="1" applyAlignment="1">
      <alignment horizontal="center" vertical="center"/>
    </xf>
    <xf numFmtId="0" fontId="1" fillId="0" borderId="13" xfId="0" applyFont="1" applyBorder="1" applyAlignment="1">
      <alignment horizontal="center" vertical="center"/>
    </xf>
    <xf numFmtId="0" fontId="5" fillId="3" borderId="48" xfId="0" applyFont="1" applyFill="1" applyBorder="1" applyAlignment="1">
      <alignment horizontal="center"/>
    </xf>
    <xf numFmtId="0" fontId="5" fillId="3" borderId="49" xfId="0" applyFont="1" applyFill="1" applyBorder="1" applyAlignment="1">
      <alignment horizontal="center"/>
    </xf>
    <xf numFmtId="0" fontId="5" fillId="2" borderId="48" xfId="0" applyFont="1" applyFill="1" applyBorder="1" applyAlignment="1">
      <alignment horizontal="center" vertical="center"/>
    </xf>
    <xf numFmtId="0" fontId="5" fillId="2" borderId="49" xfId="0" applyFont="1" applyFill="1" applyBorder="1" applyAlignment="1">
      <alignment horizontal="center" vertical="center"/>
    </xf>
  </cellXfs>
  <cellStyles count="4">
    <cellStyle name="Millares" xfId="3" builtinId="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9136E-6510-4FEC-B6E8-4FB50F4D8082}">
  <sheetPr>
    <pageSetUpPr fitToPage="1"/>
  </sheetPr>
  <dimension ref="B2:L57"/>
  <sheetViews>
    <sheetView showGridLines="0" view="pageBreakPreview" zoomScale="40" zoomScaleNormal="85" zoomScaleSheetLayoutView="40" workbookViewId="0">
      <selection activeCell="B5" sqref="B5:K12"/>
    </sheetView>
  </sheetViews>
  <sheetFormatPr baseColWidth="10" defaultColWidth="11.453125" defaultRowHeight="14" x14ac:dyDescent="0.3"/>
  <cols>
    <col min="1" max="1" width="3.7265625" style="36" customWidth="1"/>
    <col min="2" max="2" width="19" style="36" bestFit="1" customWidth="1"/>
    <col min="3" max="3" width="57" style="36" customWidth="1"/>
    <col min="4" max="4" width="18" style="36" bestFit="1" customWidth="1"/>
    <col min="5" max="5" width="10.81640625" style="37" customWidth="1"/>
    <col min="6" max="6" width="28.1796875" style="36" bestFit="1" customWidth="1"/>
    <col min="7" max="7" width="23.26953125" style="36" bestFit="1" customWidth="1"/>
    <col min="8" max="8" width="4.7265625" style="36" bestFit="1" customWidth="1"/>
    <col min="9" max="9" width="19.26953125" style="36" bestFit="1" customWidth="1"/>
    <col min="10" max="10" width="8.81640625" style="36" customWidth="1"/>
    <col min="11" max="11" width="13" style="36" customWidth="1"/>
    <col min="12" max="12" width="5" style="36" customWidth="1"/>
    <col min="13" max="16384" width="11.453125" style="36"/>
  </cols>
  <sheetData>
    <row r="2" spans="2:11" ht="15" customHeight="1" x14ac:dyDescent="0.3">
      <c r="B2" s="150" t="s">
        <v>696</v>
      </c>
      <c r="C2" s="150"/>
      <c r="D2" s="150"/>
      <c r="E2" s="150"/>
      <c r="F2" s="150"/>
      <c r="G2" s="150"/>
      <c r="H2" s="150"/>
      <c r="I2" s="150"/>
      <c r="J2" s="150"/>
      <c r="K2" s="150"/>
    </row>
    <row r="3" spans="2:11" x14ac:dyDescent="0.3">
      <c r="B3" s="150" t="s">
        <v>697</v>
      </c>
      <c r="C3" s="150"/>
      <c r="D3" s="150"/>
      <c r="E3" s="150"/>
      <c r="F3" s="150"/>
      <c r="G3" s="150"/>
      <c r="H3" s="150"/>
      <c r="I3" s="150"/>
      <c r="J3" s="150"/>
      <c r="K3" s="150"/>
    </row>
    <row r="5" spans="2:11" x14ac:dyDescent="0.3">
      <c r="B5" s="184" t="s">
        <v>710</v>
      </c>
      <c r="C5" s="185"/>
      <c r="D5" s="185"/>
      <c r="E5" s="185"/>
      <c r="F5" s="185"/>
      <c r="G5" s="185"/>
      <c r="H5" s="185"/>
      <c r="I5" s="185"/>
      <c r="J5" s="185"/>
      <c r="K5" s="185"/>
    </row>
    <row r="6" spans="2:11" x14ac:dyDescent="0.3">
      <c r="B6" s="185"/>
      <c r="C6" s="185"/>
      <c r="D6" s="185"/>
      <c r="E6" s="185"/>
      <c r="F6" s="185"/>
      <c r="G6" s="185"/>
      <c r="H6" s="185"/>
      <c r="I6" s="185"/>
      <c r="J6" s="185"/>
      <c r="K6" s="185"/>
    </row>
    <row r="7" spans="2:11" x14ac:dyDescent="0.3">
      <c r="B7" s="185"/>
      <c r="C7" s="185"/>
      <c r="D7" s="185"/>
      <c r="E7" s="185"/>
      <c r="F7" s="185"/>
      <c r="G7" s="185"/>
      <c r="H7" s="185"/>
      <c r="I7" s="185"/>
      <c r="J7" s="185"/>
      <c r="K7" s="185"/>
    </row>
    <row r="8" spans="2:11" x14ac:dyDescent="0.3">
      <c r="B8" s="185"/>
      <c r="C8" s="185"/>
      <c r="D8" s="185"/>
      <c r="E8" s="185"/>
      <c r="F8" s="185"/>
      <c r="G8" s="185"/>
      <c r="H8" s="185"/>
      <c r="I8" s="185"/>
      <c r="J8" s="185"/>
      <c r="K8" s="185"/>
    </row>
    <row r="9" spans="2:11" x14ac:dyDescent="0.3">
      <c r="B9" s="185"/>
      <c r="C9" s="185"/>
      <c r="D9" s="185"/>
      <c r="E9" s="185"/>
      <c r="F9" s="185"/>
      <c r="G9" s="185"/>
      <c r="H9" s="185"/>
      <c r="I9" s="185"/>
      <c r="J9" s="185"/>
      <c r="K9" s="185"/>
    </row>
    <row r="10" spans="2:11" x14ac:dyDescent="0.3">
      <c r="B10" s="185"/>
      <c r="C10" s="185"/>
      <c r="D10" s="185"/>
      <c r="E10" s="185"/>
      <c r="F10" s="185"/>
      <c r="G10" s="185"/>
      <c r="H10" s="185"/>
      <c r="I10" s="185"/>
      <c r="J10" s="185"/>
      <c r="K10" s="185"/>
    </row>
    <row r="11" spans="2:11" x14ac:dyDescent="0.3">
      <c r="B11" s="185"/>
      <c r="C11" s="185"/>
      <c r="D11" s="185"/>
      <c r="E11" s="185"/>
      <c r="F11" s="185"/>
      <c r="G11" s="185"/>
      <c r="H11" s="185"/>
      <c r="I11" s="185"/>
      <c r="J11" s="185"/>
      <c r="K11" s="185"/>
    </row>
    <row r="12" spans="2:11" ht="15.75" customHeight="1" x14ac:dyDescent="0.3">
      <c r="B12" s="185"/>
      <c r="C12" s="185"/>
      <c r="D12" s="185"/>
      <c r="E12" s="185"/>
      <c r="F12" s="185"/>
      <c r="G12" s="185"/>
      <c r="H12" s="185"/>
      <c r="I12" s="185"/>
      <c r="J12" s="185"/>
      <c r="K12" s="185"/>
    </row>
    <row r="13" spans="2:11" ht="16.5" customHeight="1" x14ac:dyDescent="0.3">
      <c r="B13" s="186" t="s">
        <v>711</v>
      </c>
      <c r="C13" s="186"/>
      <c r="D13" s="186"/>
      <c r="E13" s="186"/>
      <c r="F13" s="186"/>
      <c r="G13" s="186"/>
      <c r="H13" s="186"/>
      <c r="I13" s="186"/>
      <c r="J13" s="186"/>
      <c r="K13" s="186"/>
    </row>
    <row r="14" spans="2:11" x14ac:dyDescent="0.3">
      <c r="B14" s="186"/>
      <c r="C14" s="186"/>
      <c r="D14" s="186"/>
      <c r="E14" s="186"/>
      <c r="F14" s="186"/>
      <c r="G14" s="186"/>
      <c r="H14" s="186"/>
      <c r="I14" s="186"/>
      <c r="J14" s="186"/>
      <c r="K14" s="186"/>
    </row>
    <row r="15" spans="2:11" x14ac:dyDescent="0.3">
      <c r="B15" s="186"/>
      <c r="C15" s="186"/>
      <c r="D15" s="186"/>
      <c r="E15" s="186"/>
      <c r="F15" s="186"/>
      <c r="G15" s="186"/>
      <c r="H15" s="186"/>
      <c r="I15" s="186"/>
      <c r="J15" s="186"/>
      <c r="K15" s="186"/>
    </row>
    <row r="16" spans="2:11" x14ac:dyDescent="0.3">
      <c r="B16" s="186"/>
      <c r="C16" s="186"/>
      <c r="D16" s="186"/>
      <c r="E16" s="186"/>
      <c r="F16" s="186"/>
      <c r="G16" s="186"/>
      <c r="H16" s="186"/>
      <c r="I16" s="186"/>
      <c r="J16" s="186"/>
      <c r="K16" s="186"/>
    </row>
    <row r="17" spans="2:11" x14ac:dyDescent="0.3">
      <c r="B17" s="186"/>
      <c r="C17" s="186"/>
      <c r="D17" s="186"/>
      <c r="E17" s="186"/>
      <c r="F17" s="186"/>
      <c r="G17" s="186"/>
      <c r="H17" s="186"/>
      <c r="I17" s="186"/>
      <c r="J17" s="186"/>
      <c r="K17" s="186"/>
    </row>
    <row r="18" spans="2:11" ht="14.5" thickBot="1" x14ac:dyDescent="0.35">
      <c r="B18" s="148"/>
      <c r="C18" s="148"/>
      <c r="D18" s="148"/>
      <c r="E18" s="148"/>
      <c r="F18" s="148"/>
      <c r="G18" s="148"/>
      <c r="H18" s="148"/>
      <c r="I18" s="148"/>
      <c r="J18" s="148"/>
      <c r="K18" s="148"/>
    </row>
    <row r="19" spans="2:11" x14ac:dyDescent="0.3">
      <c r="B19" s="164" t="s">
        <v>666</v>
      </c>
      <c r="C19" s="165"/>
      <c r="D19" s="165"/>
      <c r="E19" s="166"/>
      <c r="F19" s="38"/>
    </row>
    <row r="20" spans="2:11" ht="63.75" customHeight="1" thickBot="1" x14ac:dyDescent="0.35">
      <c r="B20" s="167" t="s">
        <v>0</v>
      </c>
      <c r="C20" s="168"/>
      <c r="D20" s="168"/>
      <c r="E20" s="169"/>
      <c r="F20" s="39"/>
    </row>
    <row r="21" spans="2:11" x14ac:dyDescent="0.3">
      <c r="B21" s="170" t="s">
        <v>1</v>
      </c>
      <c r="C21" s="172" t="s">
        <v>2</v>
      </c>
      <c r="D21" s="172" t="s">
        <v>3</v>
      </c>
      <c r="E21" s="174" t="s">
        <v>4</v>
      </c>
      <c r="F21" s="199" t="s">
        <v>688</v>
      </c>
      <c r="G21" s="196" t="s">
        <v>689</v>
      </c>
    </row>
    <row r="22" spans="2:11" ht="14.5" thickBot="1" x14ac:dyDescent="0.35">
      <c r="B22" s="171"/>
      <c r="C22" s="173"/>
      <c r="D22" s="173"/>
      <c r="E22" s="175"/>
      <c r="F22" s="200"/>
      <c r="G22" s="197"/>
    </row>
    <row r="23" spans="2:11" ht="14.5" thickBot="1" x14ac:dyDescent="0.35">
      <c r="B23" s="151" t="s">
        <v>664</v>
      </c>
      <c r="C23" s="152"/>
      <c r="D23" s="179"/>
      <c r="E23" s="179"/>
      <c r="F23" s="40">
        <f>'FASE I - Alcance 1.1'!G19</f>
        <v>395800461</v>
      </c>
      <c r="G23" s="41">
        <f>'FASE I - Alcance 1.1'!H19</f>
        <v>0</v>
      </c>
    </row>
    <row r="24" spans="2:11" x14ac:dyDescent="0.3">
      <c r="B24" s="42"/>
      <c r="C24" s="42"/>
      <c r="D24" s="43" t="s">
        <v>670</v>
      </c>
      <c r="E24" s="44">
        <v>0.19</v>
      </c>
      <c r="F24" s="45">
        <f>F23*E24</f>
        <v>75202087.590000004</v>
      </c>
      <c r="G24" s="46">
        <f>G23*E24</f>
        <v>0</v>
      </c>
    </row>
    <row r="25" spans="2:11" ht="14.5" thickBot="1" x14ac:dyDescent="0.35">
      <c r="B25" s="42"/>
      <c r="C25" s="42"/>
      <c r="D25" s="194" t="s">
        <v>676</v>
      </c>
      <c r="E25" s="195"/>
      <c r="F25" s="47">
        <f>F23+F24</f>
        <v>471002548.59000003</v>
      </c>
      <c r="G25" s="48">
        <f>G23+G24</f>
        <v>0</v>
      </c>
    </row>
    <row r="26" spans="2:11" s="50" customFormat="1" ht="14.5" thickBot="1" x14ac:dyDescent="0.35">
      <c r="B26" s="42"/>
      <c r="C26" s="42"/>
      <c r="D26" s="42"/>
      <c r="E26" s="42"/>
      <c r="F26" s="49"/>
    </row>
    <row r="27" spans="2:11" s="50" customFormat="1" x14ac:dyDescent="0.3">
      <c r="B27" s="204" t="s">
        <v>1</v>
      </c>
      <c r="C27" s="205" t="s">
        <v>2</v>
      </c>
      <c r="D27" s="205" t="s">
        <v>3</v>
      </c>
      <c r="E27" s="181" t="s">
        <v>4</v>
      </c>
      <c r="F27" s="199" t="s">
        <v>688</v>
      </c>
      <c r="G27" s="196" t="s">
        <v>689</v>
      </c>
      <c r="J27" s="51"/>
    </row>
    <row r="28" spans="2:11" s="50" customFormat="1" ht="14.5" thickBot="1" x14ac:dyDescent="0.35">
      <c r="B28" s="171"/>
      <c r="C28" s="173"/>
      <c r="D28" s="173"/>
      <c r="E28" s="175"/>
      <c r="F28" s="200"/>
      <c r="G28" s="198"/>
    </row>
    <row r="29" spans="2:11" ht="14.5" thickBot="1" x14ac:dyDescent="0.35">
      <c r="B29" s="162" t="s">
        <v>21</v>
      </c>
      <c r="C29" s="180"/>
      <c r="D29" s="180"/>
      <c r="E29" s="180"/>
      <c r="F29" s="52">
        <f>'FASE I - Alcance 1.2 y 1.3'!F7</f>
        <v>719136096</v>
      </c>
      <c r="G29" s="53">
        <f>'FASE I - Alcance 1.2 y 1.3'!G7</f>
        <v>0</v>
      </c>
    </row>
    <row r="30" spans="2:11" ht="14.5" thickBot="1" x14ac:dyDescent="0.35">
      <c r="B30" s="157" t="s">
        <v>104</v>
      </c>
      <c r="C30" s="179"/>
      <c r="D30" s="179"/>
      <c r="E30" s="179"/>
      <c r="F30" s="54">
        <f>'FASE I - Alcance 1.2 y 1.3'!F48</f>
        <v>616579890.95502055</v>
      </c>
      <c r="G30" s="55">
        <f>'FASE I - Alcance 1.2 y 1.3'!G48</f>
        <v>0</v>
      </c>
    </row>
    <row r="31" spans="2:11" x14ac:dyDescent="0.3">
      <c r="B31" s="176" t="s">
        <v>5</v>
      </c>
      <c r="C31" s="177"/>
      <c r="D31" s="177"/>
      <c r="E31" s="178"/>
      <c r="F31" s="56">
        <f>F29+F30</f>
        <v>1335715986.9550204</v>
      </c>
      <c r="G31" s="57">
        <f>G29+G30</f>
        <v>0</v>
      </c>
    </row>
    <row r="32" spans="2:11" ht="14.5" thickBot="1" x14ac:dyDescent="0.35">
      <c r="B32" s="153" t="s">
        <v>192</v>
      </c>
      <c r="C32" s="154"/>
      <c r="D32" s="154"/>
      <c r="E32" s="155"/>
      <c r="F32" s="58">
        <f>'FASE II'!F246</f>
        <v>9259736418.5511703</v>
      </c>
      <c r="G32" s="59">
        <f>'FASE II'!G246</f>
        <v>0</v>
      </c>
    </row>
    <row r="33" spans="2:12" ht="14.5" thickBot="1" x14ac:dyDescent="0.35">
      <c r="B33" s="201" t="s">
        <v>669</v>
      </c>
      <c r="C33" s="202"/>
      <c r="D33" s="202"/>
      <c r="E33" s="203"/>
      <c r="F33" s="60">
        <f>F31+F32</f>
        <v>10595452405.506191</v>
      </c>
      <c r="G33" s="61">
        <f>G31+G32</f>
        <v>0</v>
      </c>
    </row>
    <row r="34" spans="2:12" ht="14.5" thickBot="1" x14ac:dyDescent="0.35"/>
    <row r="35" spans="2:12" x14ac:dyDescent="0.3">
      <c r="B35" s="157" t="s">
        <v>692</v>
      </c>
      <c r="C35" s="158"/>
      <c r="D35" s="62" t="s">
        <v>662</v>
      </c>
      <c r="E35" s="63">
        <v>0.18</v>
      </c>
      <c r="F35" s="64">
        <f>F33*E$35</f>
        <v>1907181432.9911144</v>
      </c>
      <c r="G35" s="65">
        <f>G33*H35</f>
        <v>0</v>
      </c>
      <c r="H35" s="66">
        <v>0</v>
      </c>
      <c r="I35" s="67" t="s">
        <v>662</v>
      </c>
      <c r="J35" s="187" t="s">
        <v>693</v>
      </c>
      <c r="K35" s="188"/>
    </row>
    <row r="36" spans="2:12" x14ac:dyDescent="0.3">
      <c r="B36" s="159"/>
      <c r="C36" s="160"/>
      <c r="D36" s="68" t="s">
        <v>655</v>
      </c>
      <c r="E36" s="69">
        <v>0.02</v>
      </c>
      <c r="F36" s="70">
        <f>F33*E$36</f>
        <v>211909048.11012384</v>
      </c>
      <c r="G36" s="71">
        <f>G33*H36</f>
        <v>0</v>
      </c>
      <c r="H36" s="72">
        <v>0</v>
      </c>
      <c r="I36" s="73" t="s">
        <v>655</v>
      </c>
      <c r="J36" s="189"/>
      <c r="K36" s="190"/>
    </row>
    <row r="37" spans="2:12" x14ac:dyDescent="0.3">
      <c r="B37" s="161">
        <f>E35+E36+E37</f>
        <v>0.25</v>
      </c>
      <c r="C37" s="160"/>
      <c r="D37" s="68" t="s">
        <v>656</v>
      </c>
      <c r="E37" s="69">
        <v>0.05</v>
      </c>
      <c r="F37" s="70">
        <f>F33*E$37</f>
        <v>529772620.27530956</v>
      </c>
      <c r="G37" s="71">
        <f>G33*H37</f>
        <v>0</v>
      </c>
      <c r="H37" s="72">
        <v>0</v>
      </c>
      <c r="I37" s="73" t="s">
        <v>656</v>
      </c>
      <c r="J37" s="191">
        <v>0</v>
      </c>
      <c r="K37" s="190"/>
    </row>
    <row r="38" spans="2:12" ht="14.5" thickBot="1" x14ac:dyDescent="0.35">
      <c r="B38" s="162"/>
      <c r="C38" s="163"/>
      <c r="D38" s="74" t="s">
        <v>657</v>
      </c>
      <c r="E38" s="75">
        <v>0.19</v>
      </c>
      <c r="F38" s="76">
        <f>F37*E$38</f>
        <v>100656797.85230882</v>
      </c>
      <c r="G38" s="71">
        <f>G37*H38</f>
        <v>0</v>
      </c>
      <c r="H38" s="77">
        <v>0.19</v>
      </c>
      <c r="I38" s="78" t="s">
        <v>657</v>
      </c>
      <c r="J38" s="192"/>
      <c r="K38" s="193"/>
    </row>
    <row r="39" spans="2:12" ht="14.5" thickBot="1" x14ac:dyDescent="0.35">
      <c r="E39" s="36"/>
      <c r="F39" s="79">
        <f>F33+F35+F36+F37+F38</f>
        <v>13344972304.735048</v>
      </c>
      <c r="G39" s="80">
        <f>G33+G35+G36+G37+G38</f>
        <v>0</v>
      </c>
    </row>
    <row r="40" spans="2:12" ht="14.5" thickBot="1" x14ac:dyDescent="0.35">
      <c r="B40" s="151" t="s">
        <v>671</v>
      </c>
      <c r="C40" s="152"/>
      <c r="D40" s="152"/>
      <c r="E40" s="152"/>
      <c r="F40" s="81">
        <f>F25</f>
        <v>471002548.59000003</v>
      </c>
      <c r="G40" s="82">
        <f>G25</f>
        <v>0</v>
      </c>
    </row>
    <row r="41" spans="2:12" ht="14.5" thickBot="1" x14ac:dyDescent="0.35">
      <c r="B41" s="151" t="s">
        <v>695</v>
      </c>
      <c r="C41" s="152"/>
      <c r="D41" s="152"/>
      <c r="E41" s="156"/>
      <c r="F41" s="81">
        <f>'FASE II'!F103*1.19</f>
        <v>1805059005.3299999</v>
      </c>
      <c r="G41" s="83">
        <f>'FASE II'!G103</f>
        <v>0</v>
      </c>
    </row>
    <row r="42" spans="2:12" ht="14.5" thickBot="1" x14ac:dyDescent="0.35">
      <c r="E42" s="36"/>
      <c r="F42" s="79">
        <f>F39+F40+F41</f>
        <v>15621033858.655048</v>
      </c>
      <c r="G42" s="59">
        <f>G39+G40</f>
        <v>0</v>
      </c>
      <c r="I42" s="84"/>
      <c r="J42" s="85"/>
      <c r="K42" s="86"/>
      <c r="L42" s="87"/>
    </row>
    <row r="43" spans="2:12" x14ac:dyDescent="0.3">
      <c r="E43" s="36"/>
      <c r="K43" s="86"/>
    </row>
    <row r="44" spans="2:12" x14ac:dyDescent="0.3">
      <c r="B44" s="182" t="s">
        <v>712</v>
      </c>
      <c r="C44" s="183"/>
      <c r="D44" s="183"/>
      <c r="E44" s="183"/>
      <c r="F44" s="183"/>
      <c r="G44" s="183"/>
      <c r="H44" s="183"/>
      <c r="I44" s="183"/>
      <c r="J44" s="183"/>
      <c r="K44" s="183"/>
    </row>
    <row r="45" spans="2:12" x14ac:dyDescent="0.3">
      <c r="B45" s="183"/>
      <c r="C45" s="183"/>
      <c r="D45" s="183"/>
      <c r="E45" s="183"/>
      <c r="F45" s="183"/>
      <c r="G45" s="183"/>
      <c r="H45" s="183"/>
      <c r="I45" s="183"/>
      <c r="J45" s="183"/>
      <c r="K45" s="183"/>
    </row>
    <row r="46" spans="2:12" x14ac:dyDescent="0.3">
      <c r="B46" s="183"/>
      <c r="C46" s="183"/>
      <c r="D46" s="183"/>
      <c r="E46" s="183"/>
      <c r="F46" s="183"/>
      <c r="G46" s="183"/>
      <c r="H46" s="183"/>
      <c r="I46" s="183"/>
      <c r="J46" s="183"/>
      <c r="K46" s="183"/>
    </row>
    <row r="47" spans="2:12" x14ac:dyDescent="0.3">
      <c r="B47" s="183"/>
      <c r="C47" s="183"/>
      <c r="D47" s="183"/>
      <c r="E47" s="183"/>
      <c r="F47" s="183"/>
      <c r="G47" s="183"/>
      <c r="H47" s="183"/>
      <c r="I47" s="183"/>
      <c r="J47" s="183"/>
      <c r="K47" s="183"/>
    </row>
    <row r="48" spans="2:12" x14ac:dyDescent="0.3">
      <c r="B48" s="183"/>
      <c r="C48" s="183"/>
      <c r="D48" s="183"/>
      <c r="E48" s="183"/>
      <c r="F48" s="183"/>
      <c r="G48" s="183"/>
      <c r="H48" s="183"/>
      <c r="I48" s="183"/>
      <c r="J48" s="183"/>
      <c r="K48" s="183"/>
    </row>
    <row r="49" spans="2:11" x14ac:dyDescent="0.3">
      <c r="B49" s="147"/>
      <c r="C49" s="147"/>
      <c r="D49" s="147"/>
      <c r="E49" s="147"/>
      <c r="F49" s="147"/>
      <c r="G49" s="147"/>
      <c r="H49" s="147"/>
      <c r="I49" s="147"/>
      <c r="J49" s="147"/>
      <c r="K49" s="147"/>
    </row>
    <row r="50" spans="2:11" x14ac:dyDescent="0.3">
      <c r="B50" s="35" t="s">
        <v>713</v>
      </c>
    </row>
    <row r="51" spans="2:11" x14ac:dyDescent="0.3">
      <c r="B51" s="36" t="s">
        <v>714</v>
      </c>
    </row>
    <row r="52" spans="2:11" x14ac:dyDescent="0.3">
      <c r="B52" s="36" t="s">
        <v>715</v>
      </c>
      <c r="C52" s="89"/>
    </row>
    <row r="53" spans="2:11" x14ac:dyDescent="0.3">
      <c r="B53" s="36" t="s">
        <v>716</v>
      </c>
    </row>
    <row r="54" spans="2:11" ht="28" x14ac:dyDescent="0.3">
      <c r="B54" s="34" t="s">
        <v>717</v>
      </c>
    </row>
    <row r="55" spans="2:11" x14ac:dyDescent="0.3">
      <c r="B55" s="149" t="s">
        <v>718</v>
      </c>
    </row>
    <row r="56" spans="2:11" x14ac:dyDescent="0.3">
      <c r="B56" s="149" t="s">
        <v>719</v>
      </c>
    </row>
    <row r="57" spans="2:11" x14ac:dyDescent="0.3">
      <c r="B57" s="149" t="s">
        <v>720</v>
      </c>
    </row>
  </sheetData>
  <mergeCells count="32">
    <mergeCell ref="B30:E30"/>
    <mergeCell ref="E27:E28"/>
    <mergeCell ref="B44:K48"/>
    <mergeCell ref="B5:K12"/>
    <mergeCell ref="B13:K17"/>
    <mergeCell ref="J35:K36"/>
    <mergeCell ref="J37:K38"/>
    <mergeCell ref="D25:E25"/>
    <mergeCell ref="G21:G22"/>
    <mergeCell ref="G27:G28"/>
    <mergeCell ref="F21:F22"/>
    <mergeCell ref="F27:F28"/>
    <mergeCell ref="B33:E33"/>
    <mergeCell ref="B27:B28"/>
    <mergeCell ref="C27:C28"/>
    <mergeCell ref="D27:D28"/>
    <mergeCell ref="B2:K2"/>
    <mergeCell ref="B3:K3"/>
    <mergeCell ref="B40:E40"/>
    <mergeCell ref="B32:E32"/>
    <mergeCell ref="B41:E41"/>
    <mergeCell ref="B35:C36"/>
    <mergeCell ref="B37:C38"/>
    <mergeCell ref="B19:E19"/>
    <mergeCell ref="B20:E20"/>
    <mergeCell ref="B21:B22"/>
    <mergeCell ref="C21:C22"/>
    <mergeCell ref="D21:D22"/>
    <mergeCell ref="E21:E22"/>
    <mergeCell ref="B31:E31"/>
    <mergeCell ref="B23:E23"/>
    <mergeCell ref="B29:E29"/>
  </mergeCells>
  <printOptions horizontalCentered="1" verticalCentered="1"/>
  <pageMargins left="0.70866141732283472" right="0.70866141732283472" top="0.74803149606299213" bottom="0.74803149606299213" header="0.31496062992125984" footer="0.31496062992125984"/>
  <pageSetup scale="42" orientation="portrait" r:id="rId1"/>
  <ignoredErrors>
    <ignoredError sqref="F3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9"/>
  <sheetViews>
    <sheetView showGridLines="0" view="pageBreakPreview" topLeftCell="A16" zoomScaleNormal="85" zoomScaleSheetLayoutView="100" workbookViewId="0">
      <selection activeCell="I3" sqref="I3"/>
    </sheetView>
  </sheetViews>
  <sheetFormatPr baseColWidth="10" defaultColWidth="11.453125" defaultRowHeight="14" x14ac:dyDescent="0.3"/>
  <cols>
    <col min="1" max="1" width="1.81640625" style="36" customWidth="1"/>
    <col min="2" max="2" width="11.453125" style="36"/>
    <col min="3" max="3" width="61.7265625" style="36" customWidth="1"/>
    <col min="4" max="4" width="76.81640625" style="36" hidden="1" customWidth="1"/>
    <col min="5" max="5" width="19.7265625" style="36" bestFit="1" customWidth="1"/>
    <col min="6" max="6" width="20.54296875" style="37" bestFit="1" customWidth="1"/>
    <col min="7" max="7" width="13.81640625" style="37" bestFit="1" customWidth="1"/>
    <col min="8" max="8" width="17.7265625" style="36" bestFit="1" customWidth="1"/>
    <col min="9" max="9" width="9.453125" style="36" bestFit="1" customWidth="1"/>
    <col min="10" max="16384" width="11.453125" style="36"/>
  </cols>
  <sheetData>
    <row r="1" spans="2:9" ht="6.75" customHeight="1" thickBot="1" x14ac:dyDescent="0.35"/>
    <row r="2" spans="2:9" x14ac:dyDescent="0.3">
      <c r="B2" s="164" t="s">
        <v>667</v>
      </c>
      <c r="C2" s="165"/>
      <c r="D2" s="165"/>
      <c r="E2" s="165"/>
      <c r="F2" s="166"/>
      <c r="G2" s="90"/>
    </row>
    <row r="3" spans="2:9" ht="63.75" customHeight="1" thickBot="1" x14ac:dyDescent="0.35">
      <c r="B3" s="167" t="s">
        <v>0</v>
      </c>
      <c r="C3" s="168"/>
      <c r="D3" s="168"/>
      <c r="E3" s="168"/>
      <c r="F3" s="169"/>
      <c r="G3" s="91"/>
    </row>
    <row r="4" spans="2:9" x14ac:dyDescent="0.3">
      <c r="B4" s="204" t="s">
        <v>1</v>
      </c>
      <c r="C4" s="205" t="s">
        <v>2</v>
      </c>
      <c r="D4" s="205" t="s">
        <v>674</v>
      </c>
      <c r="E4" s="205" t="s">
        <v>3</v>
      </c>
      <c r="F4" s="206" t="s">
        <v>4</v>
      </c>
      <c r="G4" s="206" t="s">
        <v>691</v>
      </c>
      <c r="H4" s="208" t="s">
        <v>687</v>
      </c>
    </row>
    <row r="5" spans="2:9" ht="14.5" thickBot="1" x14ac:dyDescent="0.35">
      <c r="B5" s="171"/>
      <c r="C5" s="173"/>
      <c r="D5" s="173"/>
      <c r="E5" s="173"/>
      <c r="F5" s="207"/>
      <c r="G5" s="207"/>
      <c r="H5" s="209"/>
    </row>
    <row r="6" spans="2:9" ht="14.5" thickBot="1" x14ac:dyDescent="0.35">
      <c r="B6" s="210" t="s">
        <v>5</v>
      </c>
      <c r="C6" s="211"/>
      <c r="D6" s="211"/>
      <c r="E6" s="211"/>
      <c r="F6" s="212"/>
      <c r="G6" s="92"/>
      <c r="H6" s="93"/>
    </row>
    <row r="7" spans="2:9" ht="14.5" thickBot="1" x14ac:dyDescent="0.35">
      <c r="B7" s="151" t="s">
        <v>664</v>
      </c>
      <c r="C7" s="152"/>
      <c r="D7" s="152"/>
      <c r="E7" s="152"/>
      <c r="F7" s="156"/>
      <c r="G7" s="94"/>
      <c r="H7" s="93"/>
    </row>
    <row r="8" spans="2:9" ht="14.5" thickBot="1" x14ac:dyDescent="0.35">
      <c r="B8" s="95">
        <v>4.0999999999999996</v>
      </c>
      <c r="C8" s="96" t="s">
        <v>665</v>
      </c>
      <c r="D8" s="96"/>
      <c r="E8" s="96"/>
      <c r="F8" s="97"/>
      <c r="G8" s="98"/>
      <c r="H8" s="93"/>
    </row>
    <row r="9" spans="2:9" ht="43.5" customHeight="1" x14ac:dyDescent="0.3">
      <c r="B9" s="99" t="s">
        <v>6</v>
      </c>
      <c r="C9" s="28" t="s">
        <v>686</v>
      </c>
      <c r="D9" s="29" t="s">
        <v>675</v>
      </c>
      <c r="E9" s="100" t="s">
        <v>7</v>
      </c>
      <c r="F9" s="30">
        <v>1</v>
      </c>
      <c r="G9" s="31">
        <v>0</v>
      </c>
      <c r="H9" s="101">
        <v>0</v>
      </c>
    </row>
    <row r="10" spans="2:9" ht="44.25" customHeight="1" x14ac:dyDescent="0.3">
      <c r="B10" s="102" t="s">
        <v>8</v>
      </c>
      <c r="C10" s="21" t="s">
        <v>679</v>
      </c>
      <c r="D10" s="22" t="s">
        <v>677</v>
      </c>
      <c r="E10" s="103" t="s">
        <v>7</v>
      </c>
      <c r="F10" s="25">
        <v>1</v>
      </c>
      <c r="G10" s="32">
        <v>0</v>
      </c>
      <c r="H10" s="104">
        <v>0</v>
      </c>
    </row>
    <row r="11" spans="2:9" ht="35.25" customHeight="1" x14ac:dyDescent="0.3">
      <c r="B11" s="102" t="s">
        <v>9</v>
      </c>
      <c r="C11" s="1" t="s">
        <v>680</v>
      </c>
      <c r="D11" s="22" t="s">
        <v>678</v>
      </c>
      <c r="E11" s="103" t="s">
        <v>7</v>
      </c>
      <c r="F11" s="25">
        <v>1</v>
      </c>
      <c r="G11" s="32">
        <v>0</v>
      </c>
      <c r="H11" s="104">
        <v>0</v>
      </c>
    </row>
    <row r="12" spans="2:9" ht="58.5" customHeight="1" x14ac:dyDescent="0.3">
      <c r="B12" s="102" t="s">
        <v>10</v>
      </c>
      <c r="C12" s="1" t="s">
        <v>11</v>
      </c>
      <c r="D12" s="22" t="s">
        <v>681</v>
      </c>
      <c r="E12" s="103" t="s">
        <v>7</v>
      </c>
      <c r="F12" s="25">
        <v>1</v>
      </c>
      <c r="G12" s="32">
        <v>0</v>
      </c>
      <c r="H12" s="104">
        <v>0</v>
      </c>
      <c r="I12" s="105"/>
    </row>
    <row r="13" spans="2:9" ht="53.25" customHeight="1" x14ac:dyDescent="0.3">
      <c r="B13" s="102" t="s">
        <v>12</v>
      </c>
      <c r="C13" s="1" t="s">
        <v>13</v>
      </c>
      <c r="D13" s="22" t="s">
        <v>682</v>
      </c>
      <c r="E13" s="103" t="s">
        <v>7</v>
      </c>
      <c r="F13" s="25">
        <v>1</v>
      </c>
      <c r="G13" s="32">
        <v>0</v>
      </c>
      <c r="H13" s="104">
        <v>0</v>
      </c>
    </row>
    <row r="14" spans="2:9" ht="51.75" customHeight="1" x14ac:dyDescent="0.3">
      <c r="B14" s="102" t="s">
        <v>14</v>
      </c>
      <c r="C14" s="1" t="s">
        <v>663</v>
      </c>
      <c r="D14" s="22" t="s">
        <v>683</v>
      </c>
      <c r="E14" s="103" t="s">
        <v>7</v>
      </c>
      <c r="F14" s="25">
        <v>1</v>
      </c>
      <c r="G14" s="32">
        <v>0</v>
      </c>
      <c r="H14" s="104">
        <v>0</v>
      </c>
    </row>
    <row r="15" spans="2:9" ht="42.75" customHeight="1" x14ac:dyDescent="0.3">
      <c r="B15" s="102" t="s">
        <v>15</v>
      </c>
      <c r="C15" s="1" t="s">
        <v>16</v>
      </c>
      <c r="D15" s="22" t="s">
        <v>684</v>
      </c>
      <c r="E15" s="103" t="s">
        <v>7</v>
      </c>
      <c r="F15" s="25">
        <v>1</v>
      </c>
      <c r="G15" s="32">
        <v>0</v>
      </c>
      <c r="H15" s="104">
        <v>0</v>
      </c>
    </row>
    <row r="16" spans="2:9" ht="60" customHeight="1" x14ac:dyDescent="0.3">
      <c r="B16" s="102" t="s">
        <v>17</v>
      </c>
      <c r="C16" s="1" t="s">
        <v>672</v>
      </c>
      <c r="D16" s="22" t="s">
        <v>685</v>
      </c>
      <c r="E16" s="103" t="s">
        <v>7</v>
      </c>
      <c r="F16" s="25">
        <v>1</v>
      </c>
      <c r="G16" s="32">
        <v>0</v>
      </c>
      <c r="H16" s="104">
        <v>0</v>
      </c>
    </row>
    <row r="17" spans="2:8" ht="35.25" customHeight="1" x14ac:dyDescent="0.3">
      <c r="B17" s="102" t="s">
        <v>18</v>
      </c>
      <c r="C17" s="1" t="s">
        <v>673</v>
      </c>
      <c r="D17" s="23"/>
      <c r="E17" s="103" t="s">
        <v>7</v>
      </c>
      <c r="F17" s="25">
        <v>1</v>
      </c>
      <c r="G17" s="32">
        <v>0</v>
      </c>
      <c r="H17" s="104">
        <v>0</v>
      </c>
    </row>
    <row r="18" spans="2:8" ht="14.5" thickBot="1" x14ac:dyDescent="0.35">
      <c r="B18" s="106" t="s">
        <v>19</v>
      </c>
      <c r="C18" s="8" t="s">
        <v>20</v>
      </c>
      <c r="D18" s="24"/>
      <c r="E18" s="107" t="s">
        <v>7</v>
      </c>
      <c r="F18" s="26">
        <v>1</v>
      </c>
      <c r="G18" s="33">
        <v>0</v>
      </c>
      <c r="H18" s="108">
        <v>0</v>
      </c>
    </row>
    <row r="19" spans="2:8" ht="14.5" thickBot="1" x14ac:dyDescent="0.35">
      <c r="F19" s="49"/>
      <c r="G19" s="109">
        <f>395800461</f>
        <v>395800461</v>
      </c>
      <c r="H19" s="110">
        <f>SUM(H9:H18)</f>
        <v>0</v>
      </c>
    </row>
  </sheetData>
  <mergeCells count="11">
    <mergeCell ref="H4:H5"/>
    <mergeCell ref="G4:G5"/>
    <mergeCell ref="B7:F7"/>
    <mergeCell ref="D4:D5"/>
    <mergeCell ref="B3:F3"/>
    <mergeCell ref="B6:F6"/>
    <mergeCell ref="B2:F2"/>
    <mergeCell ref="F4:F5"/>
    <mergeCell ref="E4:E5"/>
    <mergeCell ref="C4:C5"/>
    <mergeCell ref="B4:B5"/>
  </mergeCells>
  <pageMargins left="0.7" right="0.7" top="0.75" bottom="0.75" header="0.3" footer="0.3"/>
  <pageSetup paperSize="9" scale="5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0D0ED-B810-47EE-8A4F-B7A441590A09}">
  <dimension ref="B1:G92"/>
  <sheetViews>
    <sheetView showGridLines="0" view="pageBreakPreview" zoomScale="40" zoomScaleNormal="80" zoomScaleSheetLayoutView="40" workbookViewId="0">
      <selection activeCell="H4" sqref="H4"/>
    </sheetView>
  </sheetViews>
  <sheetFormatPr baseColWidth="10" defaultRowHeight="14.5" x14ac:dyDescent="0.35"/>
  <cols>
    <col min="1" max="1" width="1.81640625" customWidth="1"/>
    <col min="3" max="3" width="57" bestFit="1" customWidth="1"/>
    <col min="4" max="4" width="23.26953125" bestFit="1" customWidth="1"/>
    <col min="5" max="5" width="18" style="15" bestFit="1" customWidth="1"/>
    <col min="6" max="6" width="18.81640625" bestFit="1" customWidth="1"/>
    <col min="7" max="7" width="18.54296875" bestFit="1" customWidth="1"/>
  </cols>
  <sheetData>
    <row r="1" spans="2:7" ht="6.75" customHeight="1" thickBot="1" x14ac:dyDescent="0.4"/>
    <row r="2" spans="2:7" x14ac:dyDescent="0.35">
      <c r="B2" s="164" t="s">
        <v>658</v>
      </c>
      <c r="C2" s="165"/>
      <c r="D2" s="165"/>
      <c r="E2" s="166"/>
      <c r="F2" s="38"/>
      <c r="G2" s="36"/>
    </row>
    <row r="3" spans="2:7" ht="63.75" customHeight="1" thickBot="1" x14ac:dyDescent="0.4">
      <c r="B3" s="217" t="s">
        <v>0</v>
      </c>
      <c r="C3" s="218"/>
      <c r="D3" s="218"/>
      <c r="E3" s="219"/>
      <c r="F3" s="39"/>
      <c r="G3" s="36"/>
    </row>
    <row r="4" spans="2:7" x14ac:dyDescent="0.35">
      <c r="B4" s="220" t="s">
        <v>1</v>
      </c>
      <c r="C4" s="221" t="s">
        <v>2</v>
      </c>
      <c r="D4" s="221" t="s">
        <v>3</v>
      </c>
      <c r="E4" s="221" t="s">
        <v>4</v>
      </c>
      <c r="F4" s="215" t="s">
        <v>660</v>
      </c>
      <c r="G4" s="208" t="s">
        <v>687</v>
      </c>
    </row>
    <row r="5" spans="2:7" ht="15" thickBot="1" x14ac:dyDescent="0.4">
      <c r="B5" s="153"/>
      <c r="C5" s="154"/>
      <c r="D5" s="154"/>
      <c r="E5" s="154"/>
      <c r="F5" s="216"/>
      <c r="G5" s="209"/>
    </row>
    <row r="6" spans="2:7" ht="15" thickBot="1" x14ac:dyDescent="0.4">
      <c r="B6" s="222" t="s">
        <v>5</v>
      </c>
      <c r="C6" s="223"/>
      <c r="D6" s="223"/>
      <c r="E6" s="223"/>
      <c r="F6" s="111"/>
      <c r="G6" s="93"/>
    </row>
    <row r="7" spans="2:7" ht="15" thickBot="1" x14ac:dyDescent="0.4">
      <c r="B7" s="151" t="s">
        <v>21</v>
      </c>
      <c r="C7" s="152"/>
      <c r="D7" s="152"/>
      <c r="E7" s="152"/>
      <c r="F7" s="112">
        <v>719136096</v>
      </c>
      <c r="G7" s="113">
        <f>G8+G22+G27+G39+G42+G45</f>
        <v>0</v>
      </c>
    </row>
    <row r="8" spans="2:7" x14ac:dyDescent="0.35">
      <c r="B8" s="114" t="s">
        <v>22</v>
      </c>
      <c r="C8" s="115" t="s">
        <v>23</v>
      </c>
      <c r="D8" s="115"/>
      <c r="E8" s="116"/>
      <c r="F8" s="117">
        <v>400336553</v>
      </c>
      <c r="G8" s="118">
        <f>SUM(G9:G21)</f>
        <v>0</v>
      </c>
    </row>
    <row r="9" spans="2:7" ht="28" x14ac:dyDescent="0.35">
      <c r="B9" s="102" t="s">
        <v>24</v>
      </c>
      <c r="C9" s="1" t="s">
        <v>25</v>
      </c>
      <c r="D9" s="103" t="s">
        <v>26</v>
      </c>
      <c r="E9" s="11">
        <f>808+674</f>
        <v>1482</v>
      </c>
      <c r="F9" s="119">
        <v>0</v>
      </c>
      <c r="G9" s="120">
        <v>0</v>
      </c>
    </row>
    <row r="10" spans="2:7" x14ac:dyDescent="0.35">
      <c r="B10" s="102" t="s">
        <v>27</v>
      </c>
      <c r="C10" s="1" t="s">
        <v>28</v>
      </c>
      <c r="D10" s="103" t="s">
        <v>26</v>
      </c>
      <c r="E10" s="11">
        <f>808+674</f>
        <v>1482</v>
      </c>
      <c r="F10" s="119">
        <v>0</v>
      </c>
      <c r="G10" s="104">
        <v>0</v>
      </c>
    </row>
    <row r="11" spans="2:7" ht="28.5" x14ac:dyDescent="0.35">
      <c r="B11" s="102" t="s">
        <v>29</v>
      </c>
      <c r="C11" s="2" t="s">
        <v>30</v>
      </c>
      <c r="D11" s="103" t="s">
        <v>26</v>
      </c>
      <c r="E11" s="11">
        <v>808.42</v>
      </c>
      <c r="F11" s="119">
        <v>0</v>
      </c>
      <c r="G11" s="104">
        <v>0</v>
      </c>
    </row>
    <row r="12" spans="2:7" ht="28" x14ac:dyDescent="0.35">
      <c r="B12" s="102" t="s">
        <v>31</v>
      </c>
      <c r="C12" s="1" t="s">
        <v>32</v>
      </c>
      <c r="D12" s="103" t="s">
        <v>33</v>
      </c>
      <c r="E12" s="11">
        <v>16</v>
      </c>
      <c r="F12" s="119">
        <v>0</v>
      </c>
      <c r="G12" s="104">
        <v>0</v>
      </c>
    </row>
    <row r="13" spans="2:7" x14ac:dyDescent="0.35">
      <c r="B13" s="102" t="s">
        <v>34</v>
      </c>
      <c r="C13" s="1" t="s">
        <v>35</v>
      </c>
      <c r="D13" s="103" t="s">
        <v>7</v>
      </c>
      <c r="E13" s="11">
        <v>45</v>
      </c>
      <c r="F13" s="119">
        <v>0</v>
      </c>
      <c r="G13" s="104">
        <v>0</v>
      </c>
    </row>
    <row r="14" spans="2:7" x14ac:dyDescent="0.35">
      <c r="B14" s="102" t="s">
        <v>36</v>
      </c>
      <c r="C14" s="1" t="s">
        <v>37</v>
      </c>
      <c r="D14" s="103" t="s">
        <v>26</v>
      </c>
      <c r="E14" s="11">
        <v>70</v>
      </c>
      <c r="F14" s="119">
        <v>0</v>
      </c>
      <c r="G14" s="104">
        <v>0</v>
      </c>
    </row>
    <row r="15" spans="2:7" ht="42" x14ac:dyDescent="0.35">
      <c r="B15" s="102" t="s">
        <v>38</v>
      </c>
      <c r="C15" s="1" t="s">
        <v>39</v>
      </c>
      <c r="D15" s="103" t="s">
        <v>26</v>
      </c>
      <c r="E15" s="11">
        <v>808.42</v>
      </c>
      <c r="F15" s="119">
        <v>0</v>
      </c>
      <c r="G15" s="104">
        <v>0</v>
      </c>
    </row>
    <row r="16" spans="2:7" x14ac:dyDescent="0.35">
      <c r="B16" s="102" t="s">
        <v>40</v>
      </c>
      <c r="C16" s="1" t="s">
        <v>41</v>
      </c>
      <c r="D16" s="103" t="s">
        <v>26</v>
      </c>
      <c r="E16" s="11">
        <f>808+674</f>
        <v>1482</v>
      </c>
      <c r="F16" s="119">
        <v>0</v>
      </c>
      <c r="G16" s="104">
        <v>0</v>
      </c>
    </row>
    <row r="17" spans="2:7" x14ac:dyDescent="0.35">
      <c r="B17" s="102" t="s">
        <v>42</v>
      </c>
      <c r="C17" s="1" t="s">
        <v>43</v>
      </c>
      <c r="D17" s="103" t="s">
        <v>26</v>
      </c>
      <c r="E17" s="11">
        <f>808+674</f>
        <v>1482</v>
      </c>
      <c r="F17" s="119">
        <v>0</v>
      </c>
      <c r="G17" s="104">
        <v>0</v>
      </c>
    </row>
    <row r="18" spans="2:7" x14ac:dyDescent="0.35">
      <c r="B18" s="102" t="s">
        <v>44</v>
      </c>
      <c r="C18" s="1" t="s">
        <v>45</v>
      </c>
      <c r="D18" s="103" t="s">
        <v>33</v>
      </c>
      <c r="E18" s="11">
        <v>300</v>
      </c>
      <c r="F18" s="119">
        <v>0</v>
      </c>
      <c r="G18" s="104">
        <v>0</v>
      </c>
    </row>
    <row r="19" spans="2:7" x14ac:dyDescent="0.35">
      <c r="B19" s="102" t="s">
        <v>46</v>
      </c>
      <c r="C19" s="1" t="s">
        <v>47</v>
      </c>
      <c r="D19" s="103" t="s">
        <v>26</v>
      </c>
      <c r="E19" s="11">
        <f>808+674</f>
        <v>1482</v>
      </c>
      <c r="F19" s="119">
        <v>0</v>
      </c>
      <c r="G19" s="104">
        <v>0</v>
      </c>
    </row>
    <row r="20" spans="2:7" x14ac:dyDescent="0.35">
      <c r="B20" s="102" t="s">
        <v>48</v>
      </c>
      <c r="C20" s="1" t="s">
        <v>49</v>
      </c>
      <c r="D20" s="103" t="s">
        <v>33</v>
      </c>
      <c r="E20" s="11">
        <v>400</v>
      </c>
      <c r="F20" s="119">
        <v>0</v>
      </c>
      <c r="G20" s="104">
        <v>0</v>
      </c>
    </row>
    <row r="21" spans="2:7" x14ac:dyDescent="0.35">
      <c r="B21" s="102" t="s">
        <v>50</v>
      </c>
      <c r="C21" s="1" t="s">
        <v>51</v>
      </c>
      <c r="D21" s="103" t="s">
        <v>33</v>
      </c>
      <c r="E21" s="11">
        <v>700</v>
      </c>
      <c r="F21" s="119">
        <v>0</v>
      </c>
      <c r="G21" s="104">
        <v>0</v>
      </c>
    </row>
    <row r="22" spans="2:7" x14ac:dyDescent="0.35">
      <c r="B22" s="121" t="s">
        <v>52</v>
      </c>
      <c r="C22" s="122" t="s">
        <v>53</v>
      </c>
      <c r="D22" s="122"/>
      <c r="E22" s="123"/>
      <c r="F22" s="124">
        <v>59278692.829999998</v>
      </c>
      <c r="G22" s="125">
        <f>SUM(G23:G26)</f>
        <v>0</v>
      </c>
    </row>
    <row r="23" spans="2:7" ht="28" x14ac:dyDescent="0.35">
      <c r="B23" s="102" t="s">
        <v>54</v>
      </c>
      <c r="C23" s="17" t="s">
        <v>55</v>
      </c>
      <c r="D23" s="103" t="s">
        <v>26</v>
      </c>
      <c r="E23" s="11">
        <v>115</v>
      </c>
      <c r="F23" s="119">
        <v>0</v>
      </c>
      <c r="G23" s="104">
        <v>0</v>
      </c>
    </row>
    <row r="24" spans="2:7" ht="28" x14ac:dyDescent="0.35">
      <c r="B24" s="102" t="s">
        <v>56</v>
      </c>
      <c r="C24" s="17" t="s">
        <v>57</v>
      </c>
      <c r="D24" s="103" t="s">
        <v>26</v>
      </c>
      <c r="E24" s="11">
        <v>115</v>
      </c>
      <c r="F24" s="119">
        <v>0</v>
      </c>
      <c r="G24" s="104">
        <v>0</v>
      </c>
    </row>
    <row r="25" spans="2:7" x14ac:dyDescent="0.35">
      <c r="B25" s="102" t="s">
        <v>58</v>
      </c>
      <c r="C25" s="17" t="s">
        <v>59</v>
      </c>
      <c r="D25" s="103" t="s">
        <v>26</v>
      </c>
      <c r="E25" s="11">
        <v>120</v>
      </c>
      <c r="F25" s="119">
        <v>0</v>
      </c>
      <c r="G25" s="104">
        <v>0</v>
      </c>
    </row>
    <row r="26" spans="2:7" ht="56" x14ac:dyDescent="0.35">
      <c r="B26" s="102" t="s">
        <v>60</v>
      </c>
      <c r="C26" s="4" t="s">
        <v>61</v>
      </c>
      <c r="D26" s="103" t="s">
        <v>26</v>
      </c>
      <c r="E26" s="11">
        <v>120</v>
      </c>
      <c r="F26" s="119">
        <v>0</v>
      </c>
      <c r="G26" s="104">
        <v>0</v>
      </c>
    </row>
    <row r="27" spans="2:7" x14ac:dyDescent="0.35">
      <c r="B27" s="121" t="s">
        <v>62</v>
      </c>
      <c r="C27" s="122" t="s">
        <v>63</v>
      </c>
      <c r="D27" s="122"/>
      <c r="E27" s="123"/>
      <c r="F27" s="124">
        <v>164759405.03999999</v>
      </c>
      <c r="G27" s="125">
        <f>SUM(G28:G41)</f>
        <v>0</v>
      </c>
    </row>
    <row r="28" spans="2:7" x14ac:dyDescent="0.35">
      <c r="B28" s="102" t="s">
        <v>64</v>
      </c>
      <c r="C28" s="17" t="s">
        <v>65</v>
      </c>
      <c r="D28" s="103" t="s">
        <v>7</v>
      </c>
      <c r="E28" s="11">
        <v>34</v>
      </c>
      <c r="F28" s="119">
        <v>0</v>
      </c>
      <c r="G28" s="104">
        <v>0</v>
      </c>
    </row>
    <row r="29" spans="2:7" ht="28" x14ac:dyDescent="0.35">
      <c r="B29" s="102" t="s">
        <v>66</v>
      </c>
      <c r="C29" s="3" t="s">
        <v>67</v>
      </c>
      <c r="D29" s="103" t="s">
        <v>7</v>
      </c>
      <c r="E29" s="11">
        <v>93</v>
      </c>
      <c r="F29" s="119">
        <v>0</v>
      </c>
      <c r="G29" s="104">
        <v>0</v>
      </c>
    </row>
    <row r="30" spans="2:7" ht="28" x14ac:dyDescent="0.35">
      <c r="B30" s="102" t="s">
        <v>68</v>
      </c>
      <c r="C30" s="3" t="s">
        <v>69</v>
      </c>
      <c r="D30" s="103" t="s">
        <v>7</v>
      </c>
      <c r="E30" s="11">
        <v>93</v>
      </c>
      <c r="F30" s="119">
        <v>0</v>
      </c>
      <c r="G30" s="104">
        <v>0</v>
      </c>
    </row>
    <row r="31" spans="2:7" ht="28" x14ac:dyDescent="0.35">
      <c r="B31" s="102" t="s">
        <v>70</v>
      </c>
      <c r="C31" s="3" t="s">
        <v>71</v>
      </c>
      <c r="D31" s="103" t="s">
        <v>7</v>
      </c>
      <c r="E31" s="11">
        <v>2</v>
      </c>
      <c r="F31" s="119">
        <v>0</v>
      </c>
      <c r="G31" s="104">
        <v>0</v>
      </c>
    </row>
    <row r="32" spans="2:7" ht="28" x14ac:dyDescent="0.35">
      <c r="B32" s="102" t="s">
        <v>72</v>
      </c>
      <c r="C32" s="20" t="s">
        <v>73</v>
      </c>
      <c r="D32" s="103" t="s">
        <v>7</v>
      </c>
      <c r="E32" s="11">
        <v>42</v>
      </c>
      <c r="F32" s="119">
        <v>0</v>
      </c>
      <c r="G32" s="104">
        <v>0</v>
      </c>
    </row>
    <row r="33" spans="2:7" ht="42" x14ac:dyDescent="0.35">
      <c r="B33" s="102" t="s">
        <v>74</v>
      </c>
      <c r="C33" s="3" t="s">
        <v>75</v>
      </c>
      <c r="D33" s="103" t="s">
        <v>7</v>
      </c>
      <c r="E33" s="11">
        <v>5</v>
      </c>
      <c r="F33" s="119">
        <v>0</v>
      </c>
      <c r="G33" s="104">
        <v>0</v>
      </c>
    </row>
    <row r="34" spans="2:7" ht="42" x14ac:dyDescent="0.35">
      <c r="B34" s="102" t="s">
        <v>76</v>
      </c>
      <c r="C34" s="3" t="s">
        <v>77</v>
      </c>
      <c r="D34" s="103" t="s">
        <v>7</v>
      </c>
      <c r="E34" s="11">
        <v>5</v>
      </c>
      <c r="F34" s="119">
        <v>0</v>
      </c>
      <c r="G34" s="104">
        <v>0</v>
      </c>
    </row>
    <row r="35" spans="2:7" ht="42" x14ac:dyDescent="0.35">
      <c r="B35" s="102" t="s">
        <v>78</v>
      </c>
      <c r="C35" s="3" t="s">
        <v>79</v>
      </c>
      <c r="D35" s="103" t="s">
        <v>7</v>
      </c>
      <c r="E35" s="11">
        <v>5</v>
      </c>
      <c r="F35" s="119">
        <v>0</v>
      </c>
      <c r="G35" s="104">
        <v>0</v>
      </c>
    </row>
    <row r="36" spans="2:7" ht="42" x14ac:dyDescent="0.35">
      <c r="B36" s="102" t="s">
        <v>80</v>
      </c>
      <c r="C36" s="3" t="s">
        <v>81</v>
      </c>
      <c r="D36" s="103" t="s">
        <v>7</v>
      </c>
      <c r="E36" s="11">
        <v>57</v>
      </c>
      <c r="F36" s="119">
        <v>0</v>
      </c>
      <c r="G36" s="104">
        <v>0</v>
      </c>
    </row>
    <row r="37" spans="2:7" ht="42" x14ac:dyDescent="0.35">
      <c r="B37" s="102" t="s">
        <v>82</v>
      </c>
      <c r="C37" s="3" t="s">
        <v>83</v>
      </c>
      <c r="D37" s="103" t="s">
        <v>7</v>
      </c>
      <c r="E37" s="11">
        <v>57</v>
      </c>
      <c r="F37" s="119">
        <v>0</v>
      </c>
      <c r="G37" s="104">
        <v>0</v>
      </c>
    </row>
    <row r="38" spans="2:7" ht="42" x14ac:dyDescent="0.35">
      <c r="B38" s="102" t="s">
        <v>84</v>
      </c>
      <c r="C38" s="3" t="s">
        <v>85</v>
      </c>
      <c r="D38" s="103" t="s">
        <v>7</v>
      </c>
      <c r="E38" s="11">
        <v>57</v>
      </c>
      <c r="F38" s="119">
        <v>0</v>
      </c>
      <c r="G38" s="104">
        <v>0</v>
      </c>
    </row>
    <row r="39" spans="2:7" x14ac:dyDescent="0.35">
      <c r="B39" s="121" t="s">
        <v>86</v>
      </c>
      <c r="C39" s="122" t="s">
        <v>87</v>
      </c>
      <c r="D39" s="122"/>
      <c r="E39" s="123"/>
      <c r="F39" s="124">
        <v>57948913.869999997</v>
      </c>
      <c r="G39" s="125">
        <f>SUM(G40:G41)</f>
        <v>0</v>
      </c>
    </row>
    <row r="40" spans="2:7" ht="56" x14ac:dyDescent="0.35">
      <c r="B40" s="102" t="s">
        <v>88</v>
      </c>
      <c r="C40" s="3" t="s">
        <v>89</v>
      </c>
      <c r="D40" s="103" t="s">
        <v>90</v>
      </c>
      <c r="E40" s="11">
        <v>1</v>
      </c>
      <c r="F40" s="119">
        <v>0</v>
      </c>
      <c r="G40" s="104">
        <v>0</v>
      </c>
    </row>
    <row r="41" spans="2:7" ht="70" x14ac:dyDescent="0.35">
      <c r="B41" s="102" t="s">
        <v>91</v>
      </c>
      <c r="C41" s="3" t="s">
        <v>92</v>
      </c>
      <c r="D41" s="103" t="s">
        <v>90</v>
      </c>
      <c r="E41" s="11">
        <v>1</v>
      </c>
      <c r="F41" s="119">
        <v>0</v>
      </c>
      <c r="G41" s="104">
        <v>0</v>
      </c>
    </row>
    <row r="42" spans="2:7" x14ac:dyDescent="0.35">
      <c r="B42" s="121" t="s">
        <v>93</v>
      </c>
      <c r="C42" s="122" t="s">
        <v>94</v>
      </c>
      <c r="D42" s="122"/>
      <c r="E42" s="123"/>
      <c r="F42" s="124">
        <v>3602521.94</v>
      </c>
      <c r="G42" s="125">
        <f>SUM(G43:G44)</f>
        <v>0</v>
      </c>
    </row>
    <row r="43" spans="2:7" ht="28" x14ac:dyDescent="0.35">
      <c r="B43" s="102" t="s">
        <v>95</v>
      </c>
      <c r="C43" s="17" t="s">
        <v>96</v>
      </c>
      <c r="D43" s="103" t="s">
        <v>33</v>
      </c>
      <c r="E43" s="11">
        <v>30</v>
      </c>
      <c r="F43" s="119">
        <v>0</v>
      </c>
      <c r="G43" s="104">
        <v>0</v>
      </c>
    </row>
    <row r="44" spans="2:7" x14ac:dyDescent="0.35">
      <c r="B44" s="102" t="s">
        <v>97</v>
      </c>
      <c r="C44" s="1" t="s">
        <v>98</v>
      </c>
      <c r="D44" s="103" t="s">
        <v>33</v>
      </c>
      <c r="E44" s="11">
        <f>13+3+3+5+3</f>
        <v>27</v>
      </c>
      <c r="F44" s="119">
        <v>0</v>
      </c>
      <c r="G44" s="104">
        <v>0</v>
      </c>
    </row>
    <row r="45" spans="2:7" x14ac:dyDescent="0.35">
      <c r="B45" s="121" t="s">
        <v>99</v>
      </c>
      <c r="C45" s="122" t="s">
        <v>100</v>
      </c>
      <c r="D45" s="122"/>
      <c r="E45" s="123"/>
      <c r="F45" s="124">
        <v>33208077.77</v>
      </c>
      <c r="G45" s="125">
        <f>SUM(G46:G47)</f>
        <v>0</v>
      </c>
    </row>
    <row r="46" spans="2:7" ht="84" x14ac:dyDescent="0.35">
      <c r="B46" s="102" t="s">
        <v>101</v>
      </c>
      <c r="C46" s="19" t="s">
        <v>661</v>
      </c>
      <c r="D46" s="103" t="s">
        <v>26</v>
      </c>
      <c r="E46" s="11">
        <v>250</v>
      </c>
      <c r="F46" s="119">
        <v>0</v>
      </c>
      <c r="G46" s="104">
        <v>0</v>
      </c>
    </row>
    <row r="47" spans="2:7" ht="29" thickBot="1" x14ac:dyDescent="0.4">
      <c r="B47" s="126" t="s">
        <v>102</v>
      </c>
      <c r="C47" s="9" t="s">
        <v>103</v>
      </c>
      <c r="D47" s="127" t="s">
        <v>26</v>
      </c>
      <c r="E47" s="12">
        <v>250</v>
      </c>
      <c r="F47" s="119">
        <v>0</v>
      </c>
      <c r="G47" s="108">
        <v>0</v>
      </c>
    </row>
    <row r="48" spans="2:7" ht="15" thickBot="1" x14ac:dyDescent="0.4">
      <c r="B48" s="151" t="s">
        <v>104</v>
      </c>
      <c r="C48" s="152"/>
      <c r="D48" s="152"/>
      <c r="E48" s="152"/>
      <c r="F48" s="128">
        <v>616579890.95502055</v>
      </c>
      <c r="G48" s="61">
        <f>G49+G84</f>
        <v>0</v>
      </c>
    </row>
    <row r="49" spans="2:7" x14ac:dyDescent="0.35">
      <c r="B49" s="129" t="s">
        <v>105</v>
      </c>
      <c r="C49" s="130" t="s">
        <v>106</v>
      </c>
      <c r="D49" s="130"/>
      <c r="E49" s="131"/>
      <c r="F49" s="132">
        <v>383694795.90766054</v>
      </c>
      <c r="G49" s="133">
        <f>SUM(G50:G83)</f>
        <v>0</v>
      </c>
    </row>
    <row r="50" spans="2:7" ht="42" x14ac:dyDescent="0.35">
      <c r="B50" s="102" t="s">
        <v>107</v>
      </c>
      <c r="C50" s="4" t="s">
        <v>108</v>
      </c>
      <c r="D50" s="103" t="s">
        <v>7</v>
      </c>
      <c r="E50" s="11">
        <v>338</v>
      </c>
      <c r="F50" s="119">
        <v>0</v>
      </c>
      <c r="G50" s="104">
        <v>0</v>
      </c>
    </row>
    <row r="51" spans="2:7" ht="42" x14ac:dyDescent="0.35">
      <c r="B51" s="102" t="s">
        <v>109</v>
      </c>
      <c r="C51" s="1" t="s">
        <v>110</v>
      </c>
      <c r="D51" s="103" t="s">
        <v>26</v>
      </c>
      <c r="E51" s="11">
        <v>1800</v>
      </c>
      <c r="F51" s="119">
        <v>0</v>
      </c>
      <c r="G51" s="104">
        <v>0</v>
      </c>
    </row>
    <row r="52" spans="2:7" ht="28" x14ac:dyDescent="0.35">
      <c r="B52" s="102" t="s">
        <v>111</v>
      </c>
      <c r="C52" s="1" t="s">
        <v>112</v>
      </c>
      <c r="D52" s="103" t="s">
        <v>7</v>
      </c>
      <c r="E52" s="11">
        <v>25</v>
      </c>
      <c r="F52" s="119">
        <v>0</v>
      </c>
      <c r="G52" s="104">
        <v>0</v>
      </c>
    </row>
    <row r="53" spans="2:7" ht="28.5" x14ac:dyDescent="0.35">
      <c r="B53" s="102" t="s">
        <v>113</v>
      </c>
      <c r="C53" s="2" t="s">
        <v>114</v>
      </c>
      <c r="D53" s="103" t="s">
        <v>7</v>
      </c>
      <c r="E53" s="11">
        <v>4</v>
      </c>
      <c r="F53" s="119">
        <v>0</v>
      </c>
      <c r="G53" s="104">
        <v>0</v>
      </c>
    </row>
    <row r="54" spans="2:7" ht="28" x14ac:dyDescent="0.35">
      <c r="B54" s="102" t="s">
        <v>115</v>
      </c>
      <c r="C54" s="1" t="s">
        <v>116</v>
      </c>
      <c r="D54" s="103" t="s">
        <v>26</v>
      </c>
      <c r="E54" s="11">
        <v>3900</v>
      </c>
      <c r="F54" s="119">
        <v>0</v>
      </c>
      <c r="G54" s="104">
        <v>0</v>
      </c>
    </row>
    <row r="55" spans="2:7" ht="56" x14ac:dyDescent="0.35">
      <c r="B55" s="102" t="s">
        <v>117</v>
      </c>
      <c r="C55" s="1" t="s">
        <v>118</v>
      </c>
      <c r="D55" s="103" t="s">
        <v>7</v>
      </c>
      <c r="E55" s="11">
        <v>638</v>
      </c>
      <c r="F55" s="119">
        <v>0</v>
      </c>
      <c r="G55" s="104">
        <v>0</v>
      </c>
    </row>
    <row r="56" spans="2:7" ht="32.25" customHeight="1" x14ac:dyDescent="0.35">
      <c r="B56" s="102" t="s">
        <v>119</v>
      </c>
      <c r="C56" s="1" t="s">
        <v>120</v>
      </c>
      <c r="D56" s="103" t="s">
        <v>7</v>
      </c>
      <c r="E56" s="11">
        <v>2</v>
      </c>
      <c r="F56" s="119">
        <v>0</v>
      </c>
      <c r="G56" s="104">
        <v>0</v>
      </c>
    </row>
    <row r="57" spans="2:7" x14ac:dyDescent="0.35">
      <c r="B57" s="102" t="s">
        <v>121</v>
      </c>
      <c r="C57" s="1" t="s">
        <v>122</v>
      </c>
      <c r="D57" s="103" t="s">
        <v>7</v>
      </c>
      <c r="E57" s="11">
        <v>170</v>
      </c>
      <c r="F57" s="119">
        <v>0</v>
      </c>
      <c r="G57" s="104">
        <v>0</v>
      </c>
    </row>
    <row r="58" spans="2:7" x14ac:dyDescent="0.35">
      <c r="B58" s="102" t="s">
        <v>123</v>
      </c>
      <c r="C58" s="5" t="s">
        <v>124</v>
      </c>
      <c r="D58" s="103" t="s">
        <v>26</v>
      </c>
      <c r="E58" s="11">
        <v>3900</v>
      </c>
      <c r="F58" s="119">
        <v>0</v>
      </c>
      <c r="G58" s="104">
        <v>0</v>
      </c>
    </row>
    <row r="59" spans="2:7" x14ac:dyDescent="0.35">
      <c r="B59" s="102" t="s">
        <v>125</v>
      </c>
      <c r="C59" s="1" t="s">
        <v>126</v>
      </c>
      <c r="D59" s="103" t="s">
        <v>7</v>
      </c>
      <c r="E59" s="11">
        <v>1</v>
      </c>
      <c r="F59" s="119">
        <v>0</v>
      </c>
      <c r="G59" s="104">
        <v>0</v>
      </c>
    </row>
    <row r="60" spans="2:7" ht="28" x14ac:dyDescent="0.35">
      <c r="B60" s="102" t="s">
        <v>127</v>
      </c>
      <c r="C60" s="1" t="s">
        <v>128</v>
      </c>
      <c r="D60" s="103" t="s">
        <v>26</v>
      </c>
      <c r="E60" s="11">
        <v>4300</v>
      </c>
      <c r="F60" s="119">
        <v>0</v>
      </c>
      <c r="G60" s="104">
        <v>0</v>
      </c>
    </row>
    <row r="61" spans="2:7" x14ac:dyDescent="0.35">
      <c r="B61" s="102" t="s">
        <v>129</v>
      </c>
      <c r="C61" s="5" t="s">
        <v>130</v>
      </c>
      <c r="D61" s="103" t="s">
        <v>33</v>
      </c>
      <c r="E61" s="11">
        <v>10</v>
      </c>
      <c r="F61" s="119">
        <v>0</v>
      </c>
      <c r="G61" s="104">
        <v>0</v>
      </c>
    </row>
    <row r="62" spans="2:7" ht="42" x14ac:dyDescent="0.35">
      <c r="B62" s="102" t="s">
        <v>131</v>
      </c>
      <c r="C62" s="1" t="s">
        <v>132</v>
      </c>
      <c r="D62" s="103" t="s">
        <v>33</v>
      </c>
      <c r="E62" s="11">
        <v>20</v>
      </c>
      <c r="F62" s="119">
        <v>0</v>
      </c>
      <c r="G62" s="104">
        <v>0</v>
      </c>
    </row>
    <row r="63" spans="2:7" ht="28" x14ac:dyDescent="0.35">
      <c r="B63" s="102" t="s">
        <v>133</v>
      </c>
      <c r="C63" s="1" t="s">
        <v>134</v>
      </c>
      <c r="D63" s="103" t="s">
        <v>7</v>
      </c>
      <c r="E63" s="11">
        <v>16</v>
      </c>
      <c r="F63" s="119">
        <v>0</v>
      </c>
      <c r="G63" s="104">
        <v>0</v>
      </c>
    </row>
    <row r="64" spans="2:7" x14ac:dyDescent="0.35">
      <c r="B64" s="102" t="s">
        <v>135</v>
      </c>
      <c r="C64" s="5" t="s">
        <v>136</v>
      </c>
      <c r="D64" s="103" t="s">
        <v>7</v>
      </c>
      <c r="E64" s="11">
        <v>36</v>
      </c>
      <c r="F64" s="119">
        <v>0</v>
      </c>
      <c r="G64" s="104">
        <v>0</v>
      </c>
    </row>
    <row r="65" spans="2:7" x14ac:dyDescent="0.35">
      <c r="B65" s="102" t="s">
        <v>137</v>
      </c>
      <c r="C65" s="1" t="s">
        <v>138</v>
      </c>
      <c r="D65" s="103" t="s">
        <v>7</v>
      </c>
      <c r="E65" s="11">
        <v>14</v>
      </c>
      <c r="F65" s="119">
        <v>0</v>
      </c>
      <c r="G65" s="104">
        <v>0</v>
      </c>
    </row>
    <row r="66" spans="2:7" ht="28" x14ac:dyDescent="0.35">
      <c r="B66" s="102" t="s">
        <v>139</v>
      </c>
      <c r="C66" s="1" t="s">
        <v>140</v>
      </c>
      <c r="D66" s="103" t="s">
        <v>141</v>
      </c>
      <c r="E66" s="11">
        <v>16</v>
      </c>
      <c r="F66" s="119">
        <v>0</v>
      </c>
      <c r="G66" s="104">
        <v>0</v>
      </c>
    </row>
    <row r="67" spans="2:7" x14ac:dyDescent="0.35">
      <c r="B67" s="102" t="s">
        <v>142</v>
      </c>
      <c r="C67" s="1" t="s">
        <v>143</v>
      </c>
      <c r="D67" s="103" t="s">
        <v>7</v>
      </c>
      <c r="E67" s="11">
        <v>39</v>
      </c>
      <c r="F67" s="119">
        <v>0</v>
      </c>
      <c r="G67" s="104">
        <v>0</v>
      </c>
    </row>
    <row r="68" spans="2:7" x14ac:dyDescent="0.35">
      <c r="B68" s="102" t="s">
        <v>144</v>
      </c>
      <c r="C68" s="1" t="s">
        <v>145</v>
      </c>
      <c r="D68" s="103" t="s">
        <v>7</v>
      </c>
      <c r="E68" s="11">
        <v>4</v>
      </c>
      <c r="F68" s="119">
        <v>0</v>
      </c>
      <c r="G68" s="104">
        <v>0</v>
      </c>
    </row>
    <row r="69" spans="2:7" x14ac:dyDescent="0.35">
      <c r="B69" s="102" t="s">
        <v>146</v>
      </c>
      <c r="C69" s="5" t="s">
        <v>147</v>
      </c>
      <c r="D69" s="103" t="s">
        <v>7</v>
      </c>
      <c r="E69" s="11">
        <v>23</v>
      </c>
      <c r="F69" s="119">
        <v>0</v>
      </c>
      <c r="G69" s="104">
        <v>0</v>
      </c>
    </row>
    <row r="70" spans="2:7" ht="28" x14ac:dyDescent="0.35">
      <c r="B70" s="102" t="s">
        <v>148</v>
      </c>
      <c r="C70" s="1" t="s">
        <v>149</v>
      </c>
      <c r="D70" s="103" t="s">
        <v>7</v>
      </c>
      <c r="E70" s="11">
        <v>30</v>
      </c>
      <c r="F70" s="119">
        <v>0</v>
      </c>
      <c r="G70" s="104">
        <v>0</v>
      </c>
    </row>
    <row r="71" spans="2:7" ht="28.5" x14ac:dyDescent="0.35">
      <c r="B71" s="102" t="s">
        <v>150</v>
      </c>
      <c r="C71" s="2" t="s">
        <v>151</v>
      </c>
      <c r="D71" s="103" t="s">
        <v>7</v>
      </c>
      <c r="E71" s="11">
        <v>28</v>
      </c>
      <c r="F71" s="119">
        <v>0</v>
      </c>
      <c r="G71" s="104">
        <v>0</v>
      </c>
    </row>
    <row r="72" spans="2:7" x14ac:dyDescent="0.35">
      <c r="B72" s="102" t="s">
        <v>152</v>
      </c>
      <c r="C72" s="1" t="s">
        <v>153</v>
      </c>
      <c r="D72" s="103" t="s">
        <v>26</v>
      </c>
      <c r="E72" s="11">
        <v>70</v>
      </c>
      <c r="F72" s="119">
        <v>0</v>
      </c>
      <c r="G72" s="104"/>
    </row>
    <row r="73" spans="2:7" x14ac:dyDescent="0.35">
      <c r="B73" s="102" t="s">
        <v>154</v>
      </c>
      <c r="C73" s="1" t="s">
        <v>155</v>
      </c>
      <c r="D73" s="103" t="s">
        <v>26</v>
      </c>
      <c r="E73" s="11">
        <v>80</v>
      </c>
      <c r="F73" s="119">
        <v>0</v>
      </c>
      <c r="G73" s="104">
        <v>0</v>
      </c>
    </row>
    <row r="74" spans="2:7" x14ac:dyDescent="0.35">
      <c r="B74" s="102" t="s">
        <v>156</v>
      </c>
      <c r="C74" s="5" t="s">
        <v>157</v>
      </c>
      <c r="D74" s="103" t="s">
        <v>26</v>
      </c>
      <c r="E74" s="11">
        <v>550</v>
      </c>
      <c r="F74" s="119">
        <v>0</v>
      </c>
      <c r="G74" s="104">
        <v>0</v>
      </c>
    </row>
    <row r="75" spans="2:7" x14ac:dyDescent="0.35">
      <c r="B75" s="102" t="s">
        <v>158</v>
      </c>
      <c r="C75" s="1" t="s">
        <v>159</v>
      </c>
      <c r="D75" s="103" t="s">
        <v>26</v>
      </c>
      <c r="E75" s="11">
        <v>1700</v>
      </c>
      <c r="F75" s="119">
        <v>0</v>
      </c>
      <c r="G75" s="104">
        <v>0</v>
      </c>
    </row>
    <row r="76" spans="2:7" x14ac:dyDescent="0.35">
      <c r="B76" s="102" t="s">
        <v>160</v>
      </c>
      <c r="C76" s="5" t="s">
        <v>161</v>
      </c>
      <c r="D76" s="103" t="s">
        <v>26</v>
      </c>
      <c r="E76" s="11">
        <v>100</v>
      </c>
      <c r="F76" s="119">
        <v>0</v>
      </c>
      <c r="G76" s="104">
        <v>0</v>
      </c>
    </row>
    <row r="77" spans="2:7" x14ac:dyDescent="0.35">
      <c r="B77" s="102" t="s">
        <v>162</v>
      </c>
      <c r="C77" s="1" t="s">
        <v>163</v>
      </c>
      <c r="D77" s="103" t="s">
        <v>26</v>
      </c>
      <c r="E77" s="11">
        <v>100</v>
      </c>
      <c r="F77" s="119">
        <v>0</v>
      </c>
      <c r="G77" s="104">
        <v>0</v>
      </c>
    </row>
    <row r="78" spans="2:7" x14ac:dyDescent="0.35">
      <c r="B78" s="102" t="s">
        <v>164</v>
      </c>
      <c r="C78" s="1" t="s">
        <v>165</v>
      </c>
      <c r="D78" s="103" t="s">
        <v>26</v>
      </c>
      <c r="E78" s="11">
        <v>450</v>
      </c>
      <c r="F78" s="119">
        <v>0</v>
      </c>
      <c r="G78" s="104">
        <v>0</v>
      </c>
    </row>
    <row r="79" spans="2:7" x14ac:dyDescent="0.35">
      <c r="B79" s="102" t="s">
        <v>166</v>
      </c>
      <c r="C79" s="1" t="s">
        <v>167</v>
      </c>
      <c r="D79" s="103" t="s">
        <v>26</v>
      </c>
      <c r="E79" s="11">
        <v>500</v>
      </c>
      <c r="F79" s="119">
        <v>0</v>
      </c>
      <c r="G79" s="104">
        <v>0</v>
      </c>
    </row>
    <row r="80" spans="2:7" x14ac:dyDescent="0.35">
      <c r="B80" s="102" t="s">
        <v>168</v>
      </c>
      <c r="C80" s="1" t="s">
        <v>169</v>
      </c>
      <c r="D80" s="103" t="s">
        <v>33</v>
      </c>
      <c r="E80" s="11">
        <v>60</v>
      </c>
      <c r="F80" s="119">
        <v>0</v>
      </c>
      <c r="G80" s="104">
        <v>0</v>
      </c>
    </row>
    <row r="81" spans="2:7" x14ac:dyDescent="0.35">
      <c r="B81" s="102" t="s">
        <v>170</v>
      </c>
      <c r="C81" s="5" t="s">
        <v>171</v>
      </c>
      <c r="D81" s="103" t="s">
        <v>33</v>
      </c>
      <c r="E81" s="11">
        <v>25</v>
      </c>
      <c r="F81" s="119">
        <v>0</v>
      </c>
      <c r="G81" s="104">
        <v>0</v>
      </c>
    </row>
    <row r="82" spans="2:7" ht="42" x14ac:dyDescent="0.35">
      <c r="B82" s="102" t="s">
        <v>172</v>
      </c>
      <c r="C82" s="1" t="s">
        <v>173</v>
      </c>
      <c r="D82" s="103" t="s">
        <v>33</v>
      </c>
      <c r="E82" s="11">
        <v>40</v>
      </c>
      <c r="F82" s="119">
        <v>0</v>
      </c>
      <c r="G82" s="104">
        <v>0</v>
      </c>
    </row>
    <row r="83" spans="2:7" x14ac:dyDescent="0.35">
      <c r="B83" s="102" t="s">
        <v>174</v>
      </c>
      <c r="C83" s="1" t="s">
        <v>175</v>
      </c>
      <c r="D83" s="103" t="s">
        <v>26</v>
      </c>
      <c r="E83" s="11">
        <v>200</v>
      </c>
      <c r="F83" s="119">
        <v>0</v>
      </c>
      <c r="G83" s="104">
        <v>0</v>
      </c>
    </row>
    <row r="84" spans="2:7" x14ac:dyDescent="0.35">
      <c r="B84" s="121" t="s">
        <v>176</v>
      </c>
      <c r="C84" s="122" t="s">
        <v>177</v>
      </c>
      <c r="D84" s="122"/>
      <c r="E84" s="123"/>
      <c r="F84" s="124">
        <v>232885095.04735997</v>
      </c>
      <c r="G84" s="125">
        <f>SUM(G85:G91)</f>
        <v>0</v>
      </c>
    </row>
    <row r="85" spans="2:7" x14ac:dyDescent="0.35">
      <c r="B85" s="102" t="s">
        <v>178</v>
      </c>
      <c r="C85" s="16" t="s">
        <v>179</v>
      </c>
      <c r="D85" s="103" t="s">
        <v>7</v>
      </c>
      <c r="E85" s="11">
        <v>1700</v>
      </c>
      <c r="F85" s="119">
        <v>0</v>
      </c>
      <c r="G85" s="104">
        <v>0</v>
      </c>
    </row>
    <row r="86" spans="2:7" x14ac:dyDescent="0.35">
      <c r="B86" s="102" t="s">
        <v>180</v>
      </c>
      <c r="C86" s="17" t="s">
        <v>181</v>
      </c>
      <c r="D86" s="103" t="s">
        <v>7</v>
      </c>
      <c r="E86" s="11">
        <v>40</v>
      </c>
      <c r="F86" s="119">
        <v>0</v>
      </c>
      <c r="G86" s="104">
        <v>0</v>
      </c>
    </row>
    <row r="87" spans="2:7" x14ac:dyDescent="0.35">
      <c r="B87" s="102" t="s">
        <v>182</v>
      </c>
      <c r="C87" s="1" t="s">
        <v>183</v>
      </c>
      <c r="D87" s="103" t="s">
        <v>7</v>
      </c>
      <c r="E87" s="11">
        <v>640</v>
      </c>
      <c r="F87" s="119">
        <v>0</v>
      </c>
      <c r="G87" s="104">
        <v>0</v>
      </c>
    </row>
    <row r="88" spans="2:7" ht="42" x14ac:dyDescent="0.35">
      <c r="B88" s="102" t="s">
        <v>184</v>
      </c>
      <c r="C88" s="17" t="s">
        <v>185</v>
      </c>
      <c r="D88" s="103" t="s">
        <v>7</v>
      </c>
      <c r="E88" s="11">
        <v>3300</v>
      </c>
      <c r="F88" s="119">
        <v>0</v>
      </c>
      <c r="G88" s="104">
        <v>0</v>
      </c>
    </row>
    <row r="89" spans="2:7" ht="42" x14ac:dyDescent="0.35">
      <c r="B89" s="102" t="s">
        <v>186</v>
      </c>
      <c r="C89" s="17" t="s">
        <v>187</v>
      </c>
      <c r="D89" s="103" t="s">
        <v>7</v>
      </c>
      <c r="E89" s="11">
        <v>34</v>
      </c>
      <c r="F89" s="119">
        <v>0</v>
      </c>
      <c r="G89" s="104">
        <v>0</v>
      </c>
    </row>
    <row r="90" spans="2:7" x14ac:dyDescent="0.35">
      <c r="B90" s="102" t="s">
        <v>188</v>
      </c>
      <c r="C90" s="16" t="s">
        <v>189</v>
      </c>
      <c r="D90" s="103" t="s">
        <v>7</v>
      </c>
      <c r="E90" s="11">
        <v>14</v>
      </c>
      <c r="F90" s="119">
        <v>0</v>
      </c>
      <c r="G90" s="104">
        <v>0</v>
      </c>
    </row>
    <row r="91" spans="2:7" ht="29" thickBot="1" x14ac:dyDescent="0.4">
      <c r="B91" s="126" t="s">
        <v>190</v>
      </c>
      <c r="C91" s="18" t="s">
        <v>191</v>
      </c>
      <c r="D91" s="127" t="s">
        <v>7</v>
      </c>
      <c r="E91" s="12">
        <v>18</v>
      </c>
      <c r="F91" s="119">
        <v>0</v>
      </c>
      <c r="G91" s="134">
        <v>0</v>
      </c>
    </row>
    <row r="92" spans="2:7" ht="15" thickBot="1" x14ac:dyDescent="0.4">
      <c r="B92" s="213" t="s">
        <v>690</v>
      </c>
      <c r="C92" s="214"/>
      <c r="D92" s="214"/>
      <c r="E92" s="214"/>
      <c r="F92" s="135">
        <f>F7+F48</f>
        <v>1335715986.9550204</v>
      </c>
      <c r="G92" s="136">
        <f>G7+G48</f>
        <v>0</v>
      </c>
    </row>
  </sheetData>
  <mergeCells count="12">
    <mergeCell ref="B92:E92"/>
    <mergeCell ref="F4:F5"/>
    <mergeCell ref="G4:G5"/>
    <mergeCell ref="B48:E48"/>
    <mergeCell ref="B2:E2"/>
    <mergeCell ref="B3:E3"/>
    <mergeCell ref="B4:B5"/>
    <mergeCell ref="C4:C5"/>
    <mergeCell ref="D4:D5"/>
    <mergeCell ref="E4:E5"/>
    <mergeCell ref="B6:E6"/>
    <mergeCell ref="B7:E7"/>
  </mergeCells>
  <pageMargins left="0.7" right="0.7" top="0.75" bottom="0.75" header="0.3" footer="0.3"/>
  <pageSetup paperSize="9" scale="3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0F802-39BD-4FB5-8C7C-6C751DD1DF99}">
  <dimension ref="B1:G248"/>
  <sheetViews>
    <sheetView showGridLines="0" tabSelected="1" view="pageBreakPreview" topLeftCell="A237" zoomScale="40" zoomScaleNormal="80" zoomScaleSheetLayoutView="40" workbookViewId="0">
      <selection activeCell="I104" sqref="I104"/>
    </sheetView>
  </sheetViews>
  <sheetFormatPr baseColWidth="10" defaultColWidth="11.453125" defaultRowHeight="14" x14ac:dyDescent="0.3"/>
  <cols>
    <col min="1" max="1" width="1.81640625" style="36" customWidth="1"/>
    <col min="2" max="2" width="11.453125" style="36"/>
    <col min="3" max="3" width="61.7265625" style="36" customWidth="1"/>
    <col min="4" max="4" width="23.26953125" style="36" bestFit="1" customWidth="1"/>
    <col min="5" max="5" width="18" style="37" bestFit="1" customWidth="1"/>
    <col min="6" max="6" width="19.453125" style="36" bestFit="1" customWidth="1"/>
    <col min="7" max="7" width="20.54296875" style="36" bestFit="1" customWidth="1"/>
    <col min="8" max="9" width="11.453125" style="36"/>
    <col min="10" max="10" width="19.453125" style="36" bestFit="1" customWidth="1"/>
    <col min="11" max="16384" width="11.453125" style="36"/>
  </cols>
  <sheetData>
    <row r="1" spans="2:7" ht="6.75" customHeight="1" thickBot="1" x14ac:dyDescent="0.35"/>
    <row r="2" spans="2:7" x14ac:dyDescent="0.3">
      <c r="B2" s="164" t="s">
        <v>658</v>
      </c>
      <c r="C2" s="165"/>
      <c r="D2" s="165"/>
      <c r="E2" s="166"/>
      <c r="F2" s="38"/>
    </row>
    <row r="3" spans="2:7" ht="63.75" customHeight="1" thickBot="1" x14ac:dyDescent="0.35">
      <c r="B3" s="217" t="s">
        <v>0</v>
      </c>
      <c r="C3" s="218"/>
      <c r="D3" s="218"/>
      <c r="E3" s="219"/>
      <c r="F3" s="39"/>
    </row>
    <row r="4" spans="2:7" x14ac:dyDescent="0.3">
      <c r="B4" s="204" t="s">
        <v>1</v>
      </c>
      <c r="C4" s="205" t="s">
        <v>2</v>
      </c>
      <c r="D4" s="205" t="s">
        <v>3</v>
      </c>
      <c r="E4" s="181" t="s">
        <v>4</v>
      </c>
      <c r="F4" s="215" t="s">
        <v>660</v>
      </c>
      <c r="G4" s="208" t="s">
        <v>687</v>
      </c>
    </row>
    <row r="5" spans="2:7" ht="14.5" thickBot="1" x14ac:dyDescent="0.35">
      <c r="B5" s="171"/>
      <c r="C5" s="173"/>
      <c r="D5" s="173"/>
      <c r="E5" s="175"/>
      <c r="F5" s="216"/>
      <c r="G5" s="209"/>
    </row>
    <row r="6" spans="2:7" ht="14.5" thickBot="1" x14ac:dyDescent="0.35">
      <c r="B6" s="229" t="s">
        <v>192</v>
      </c>
      <c r="C6" s="230"/>
      <c r="D6" s="230"/>
      <c r="E6" s="230"/>
      <c r="F6" s="137">
        <v>10692891643.761293</v>
      </c>
      <c r="G6" s="93"/>
    </row>
    <row r="7" spans="2:7" x14ac:dyDescent="0.3">
      <c r="B7" s="129" t="s">
        <v>193</v>
      </c>
      <c r="C7" s="130" t="s">
        <v>194</v>
      </c>
      <c r="D7" s="130"/>
      <c r="E7" s="131"/>
      <c r="F7" s="132">
        <v>43531584.910631999</v>
      </c>
      <c r="G7" s="138">
        <f>G8+G22+G27+G39+G42+G45</f>
        <v>0</v>
      </c>
    </row>
    <row r="8" spans="2:7" x14ac:dyDescent="0.3">
      <c r="B8" s="139" t="s">
        <v>195</v>
      </c>
      <c r="C8" s="6" t="s">
        <v>196</v>
      </c>
      <c r="D8" s="140" t="s">
        <v>26</v>
      </c>
      <c r="E8" s="13">
        <v>5504</v>
      </c>
      <c r="F8" s="119">
        <v>0</v>
      </c>
      <c r="G8" s="104">
        <v>0</v>
      </c>
    </row>
    <row r="9" spans="2:7" ht="42" x14ac:dyDescent="0.3">
      <c r="B9" s="139" t="s">
        <v>197</v>
      </c>
      <c r="C9" s="1" t="s">
        <v>198</v>
      </c>
      <c r="D9" s="103" t="s">
        <v>26</v>
      </c>
      <c r="E9" s="11">
        <v>40</v>
      </c>
      <c r="F9" s="119">
        <v>0</v>
      </c>
      <c r="G9" s="104">
        <v>0</v>
      </c>
    </row>
    <row r="10" spans="2:7" x14ac:dyDescent="0.3">
      <c r="B10" s="139" t="s">
        <v>199</v>
      </c>
      <c r="C10" s="1" t="s">
        <v>200</v>
      </c>
      <c r="D10" s="103" t="s">
        <v>33</v>
      </c>
      <c r="E10" s="11">
        <v>350</v>
      </c>
      <c r="F10" s="119">
        <v>0</v>
      </c>
      <c r="G10" s="104">
        <v>0</v>
      </c>
    </row>
    <row r="11" spans="2:7" x14ac:dyDescent="0.3">
      <c r="B11" s="121" t="s">
        <v>201</v>
      </c>
      <c r="C11" s="122" t="s">
        <v>202</v>
      </c>
      <c r="D11" s="122"/>
      <c r="E11" s="123"/>
      <c r="F11" s="124">
        <v>1738748369.8284378</v>
      </c>
      <c r="G11" s="141">
        <f>SUM(G12:G29)</f>
        <v>0</v>
      </c>
    </row>
    <row r="12" spans="2:7" x14ac:dyDescent="0.3">
      <c r="B12" s="102" t="s">
        <v>203</v>
      </c>
      <c r="C12" s="1" t="s">
        <v>204</v>
      </c>
      <c r="D12" s="103" t="s">
        <v>26</v>
      </c>
      <c r="E12" s="11">
        <v>5300</v>
      </c>
      <c r="F12" s="119">
        <v>0</v>
      </c>
      <c r="G12" s="104">
        <v>0</v>
      </c>
    </row>
    <row r="13" spans="2:7" x14ac:dyDescent="0.3">
      <c r="B13" s="102" t="s">
        <v>205</v>
      </c>
      <c r="C13" s="1" t="s">
        <v>206</v>
      </c>
      <c r="D13" s="142" t="s">
        <v>207</v>
      </c>
      <c r="E13" s="11">
        <v>15</v>
      </c>
      <c r="F13" s="119">
        <v>0</v>
      </c>
      <c r="G13" s="104">
        <v>0</v>
      </c>
    </row>
    <row r="14" spans="2:7" x14ac:dyDescent="0.3">
      <c r="B14" s="102" t="s">
        <v>208</v>
      </c>
      <c r="C14" s="5" t="s">
        <v>209</v>
      </c>
      <c r="D14" s="103" t="s">
        <v>26</v>
      </c>
      <c r="E14" s="11">
        <v>965</v>
      </c>
      <c r="F14" s="119">
        <v>0</v>
      </c>
      <c r="G14" s="104">
        <v>0</v>
      </c>
    </row>
    <row r="15" spans="2:7" x14ac:dyDescent="0.3">
      <c r="B15" s="102" t="s">
        <v>210</v>
      </c>
      <c r="C15" s="5" t="s">
        <v>211</v>
      </c>
      <c r="D15" s="103" t="s">
        <v>26</v>
      </c>
      <c r="E15" s="11">
        <v>1400</v>
      </c>
      <c r="F15" s="119">
        <v>0</v>
      </c>
      <c r="G15" s="104">
        <v>0</v>
      </c>
    </row>
    <row r="16" spans="2:7" ht="42" x14ac:dyDescent="0.3">
      <c r="B16" s="143" t="s">
        <v>212</v>
      </c>
      <c r="C16" s="17" t="s">
        <v>213</v>
      </c>
      <c r="D16" s="142" t="s">
        <v>26</v>
      </c>
      <c r="E16" s="10">
        <v>965</v>
      </c>
      <c r="F16" s="119">
        <v>0</v>
      </c>
      <c r="G16" s="104">
        <v>0</v>
      </c>
    </row>
    <row r="17" spans="2:7" ht="28" x14ac:dyDescent="0.3">
      <c r="B17" s="102" t="s">
        <v>214</v>
      </c>
      <c r="C17" s="2" t="s">
        <v>215</v>
      </c>
      <c r="D17" s="103" t="s">
        <v>26</v>
      </c>
      <c r="E17" s="11">
        <v>1200</v>
      </c>
      <c r="F17" s="119">
        <v>0</v>
      </c>
      <c r="G17" s="104">
        <v>0</v>
      </c>
    </row>
    <row r="18" spans="2:7" x14ac:dyDescent="0.3">
      <c r="B18" s="102" t="s">
        <v>216</v>
      </c>
      <c r="C18" s="1" t="s">
        <v>217</v>
      </c>
      <c r="D18" s="103" t="s">
        <v>26</v>
      </c>
      <c r="E18" s="11">
        <v>1500</v>
      </c>
      <c r="F18" s="119">
        <v>0</v>
      </c>
      <c r="G18" s="104">
        <v>0</v>
      </c>
    </row>
    <row r="19" spans="2:7" x14ac:dyDescent="0.3">
      <c r="B19" s="102" t="s">
        <v>218</v>
      </c>
      <c r="C19" s="1" t="s">
        <v>698</v>
      </c>
      <c r="D19" s="103" t="s">
        <v>33</v>
      </c>
      <c r="E19" s="11">
        <v>280</v>
      </c>
      <c r="F19" s="119">
        <v>0</v>
      </c>
      <c r="G19" s="104">
        <v>0</v>
      </c>
    </row>
    <row r="20" spans="2:7" ht="28" x14ac:dyDescent="0.3">
      <c r="B20" s="102" t="s">
        <v>219</v>
      </c>
      <c r="C20" s="1" t="s">
        <v>220</v>
      </c>
      <c r="D20" s="103" t="s">
        <v>33</v>
      </c>
      <c r="E20" s="11">
        <v>1800</v>
      </c>
      <c r="F20" s="119">
        <v>0</v>
      </c>
      <c r="G20" s="104">
        <v>0</v>
      </c>
    </row>
    <row r="21" spans="2:7" x14ac:dyDescent="0.3">
      <c r="B21" s="102" t="s">
        <v>221</v>
      </c>
      <c r="C21" s="1" t="s">
        <v>222</v>
      </c>
      <c r="D21" s="103" t="s">
        <v>26</v>
      </c>
      <c r="E21" s="11">
        <v>34</v>
      </c>
      <c r="F21" s="119">
        <v>0</v>
      </c>
      <c r="G21" s="104">
        <v>0</v>
      </c>
    </row>
    <row r="22" spans="2:7" x14ac:dyDescent="0.3">
      <c r="B22" s="102" t="s">
        <v>223</v>
      </c>
      <c r="C22" s="1" t="s">
        <v>224</v>
      </c>
      <c r="D22" s="103" t="s">
        <v>26</v>
      </c>
      <c r="E22" s="11">
        <v>150</v>
      </c>
      <c r="F22" s="119">
        <v>0</v>
      </c>
      <c r="G22" s="104">
        <v>0</v>
      </c>
    </row>
    <row r="23" spans="2:7" x14ac:dyDescent="0.3">
      <c r="B23" s="102" t="s">
        <v>225</v>
      </c>
      <c r="C23" s="1" t="s">
        <v>226</v>
      </c>
      <c r="D23" s="103" t="s">
        <v>26</v>
      </c>
      <c r="E23" s="11">
        <v>2500</v>
      </c>
      <c r="F23" s="119">
        <v>0</v>
      </c>
      <c r="G23" s="104">
        <v>0</v>
      </c>
    </row>
    <row r="24" spans="2:7" x14ac:dyDescent="0.3">
      <c r="B24" s="102" t="s">
        <v>227</v>
      </c>
      <c r="C24" s="1" t="s">
        <v>228</v>
      </c>
      <c r="D24" s="103" t="s">
        <v>26</v>
      </c>
      <c r="E24" s="11">
        <v>110</v>
      </c>
      <c r="F24" s="119">
        <v>0</v>
      </c>
      <c r="G24" s="104">
        <v>0</v>
      </c>
    </row>
    <row r="25" spans="2:7" x14ac:dyDescent="0.3">
      <c r="B25" s="102" t="s">
        <v>229</v>
      </c>
      <c r="C25" s="5" t="s">
        <v>230</v>
      </c>
      <c r="D25" s="103" t="s">
        <v>26</v>
      </c>
      <c r="E25" s="11">
        <v>350</v>
      </c>
      <c r="F25" s="119">
        <v>0</v>
      </c>
      <c r="G25" s="104">
        <v>0</v>
      </c>
    </row>
    <row r="26" spans="2:7" x14ac:dyDescent="0.3">
      <c r="B26" s="102" t="s">
        <v>231</v>
      </c>
      <c r="C26" s="1" t="s">
        <v>232</v>
      </c>
      <c r="D26" s="103" t="s">
        <v>26</v>
      </c>
      <c r="E26" s="11">
        <v>10</v>
      </c>
      <c r="F26" s="119">
        <v>0</v>
      </c>
      <c r="G26" s="104">
        <v>0</v>
      </c>
    </row>
    <row r="27" spans="2:7" x14ac:dyDescent="0.3">
      <c r="B27" s="102" t="s">
        <v>233</v>
      </c>
      <c r="C27" s="1" t="s">
        <v>234</v>
      </c>
      <c r="D27" s="103" t="s">
        <v>26</v>
      </c>
      <c r="E27" s="11">
        <v>70</v>
      </c>
      <c r="F27" s="119">
        <v>0</v>
      </c>
      <c r="G27" s="104">
        <v>0</v>
      </c>
    </row>
    <row r="28" spans="2:7" ht="28" x14ac:dyDescent="0.3">
      <c r="B28" s="102" t="s">
        <v>235</v>
      </c>
      <c r="C28" s="1" t="s">
        <v>236</v>
      </c>
      <c r="D28" s="103" t="s">
        <v>7</v>
      </c>
      <c r="E28" s="11">
        <v>45</v>
      </c>
      <c r="F28" s="119">
        <v>0</v>
      </c>
      <c r="G28" s="104">
        <v>0</v>
      </c>
    </row>
    <row r="29" spans="2:7" x14ac:dyDescent="0.3">
      <c r="B29" s="102" t="s">
        <v>237</v>
      </c>
      <c r="C29" s="1" t="s">
        <v>238</v>
      </c>
      <c r="D29" s="103" t="s">
        <v>33</v>
      </c>
      <c r="E29" s="11">
        <v>700</v>
      </c>
      <c r="F29" s="119">
        <v>0</v>
      </c>
      <c r="G29" s="104">
        <v>0</v>
      </c>
    </row>
    <row r="30" spans="2:7" x14ac:dyDescent="0.3">
      <c r="B30" s="121" t="s">
        <v>239</v>
      </c>
      <c r="C30" s="122" t="s">
        <v>240</v>
      </c>
      <c r="D30" s="122"/>
      <c r="E30" s="123"/>
      <c r="F30" s="124">
        <v>393853816.71749866</v>
      </c>
      <c r="G30" s="125">
        <f>SUM(G31:G36)</f>
        <v>0</v>
      </c>
    </row>
    <row r="31" spans="2:7" x14ac:dyDescent="0.3">
      <c r="B31" s="102" t="s">
        <v>241</v>
      </c>
      <c r="C31" s="1" t="s">
        <v>242</v>
      </c>
      <c r="D31" s="103" t="s">
        <v>26</v>
      </c>
      <c r="E31" s="11">
        <v>50</v>
      </c>
      <c r="F31" s="119">
        <v>0</v>
      </c>
      <c r="G31" s="104">
        <v>0</v>
      </c>
    </row>
    <row r="32" spans="2:7" x14ac:dyDescent="0.3">
      <c r="B32" s="102" t="s">
        <v>243</v>
      </c>
      <c r="C32" s="1" t="s">
        <v>244</v>
      </c>
      <c r="D32" s="103" t="s">
        <v>33</v>
      </c>
      <c r="E32" s="11">
        <v>3000</v>
      </c>
      <c r="F32" s="119">
        <v>0</v>
      </c>
      <c r="G32" s="104">
        <v>0</v>
      </c>
    </row>
    <row r="33" spans="2:7" x14ac:dyDescent="0.3">
      <c r="B33" s="102" t="s">
        <v>245</v>
      </c>
      <c r="C33" s="1" t="s">
        <v>246</v>
      </c>
      <c r="D33" s="103" t="s">
        <v>26</v>
      </c>
      <c r="E33" s="11">
        <v>485</v>
      </c>
      <c r="F33" s="119">
        <v>0</v>
      </c>
      <c r="G33" s="104">
        <v>0</v>
      </c>
    </row>
    <row r="34" spans="2:7" x14ac:dyDescent="0.3">
      <c r="B34" s="102" t="s">
        <v>247</v>
      </c>
      <c r="C34" s="1" t="s">
        <v>248</v>
      </c>
      <c r="D34" s="103" t="s">
        <v>33</v>
      </c>
      <c r="E34" s="11">
        <v>350</v>
      </c>
      <c r="F34" s="119">
        <v>0</v>
      </c>
      <c r="G34" s="104">
        <v>0</v>
      </c>
    </row>
    <row r="35" spans="2:7" x14ac:dyDescent="0.3">
      <c r="B35" s="102" t="s">
        <v>249</v>
      </c>
      <c r="C35" s="1" t="s">
        <v>250</v>
      </c>
      <c r="D35" s="103" t="s">
        <v>26</v>
      </c>
      <c r="E35" s="11">
        <v>3000</v>
      </c>
      <c r="F35" s="119">
        <v>0</v>
      </c>
      <c r="G35" s="104">
        <v>0</v>
      </c>
    </row>
    <row r="36" spans="2:7" x14ac:dyDescent="0.3">
      <c r="B36" s="102" t="s">
        <v>251</v>
      </c>
      <c r="C36" s="1" t="s">
        <v>699</v>
      </c>
      <c r="D36" s="103" t="s">
        <v>26</v>
      </c>
      <c r="E36" s="11">
        <v>200</v>
      </c>
      <c r="F36" s="119">
        <v>0</v>
      </c>
      <c r="G36" s="104">
        <v>0</v>
      </c>
    </row>
    <row r="37" spans="2:7" x14ac:dyDescent="0.3">
      <c r="B37" s="121" t="s">
        <v>252</v>
      </c>
      <c r="C37" s="122" t="s">
        <v>253</v>
      </c>
      <c r="D37" s="122"/>
      <c r="E37" s="123"/>
      <c r="F37" s="124">
        <v>41884416.55511681</v>
      </c>
      <c r="G37" s="125">
        <f>SUM(G38:G42)</f>
        <v>0</v>
      </c>
    </row>
    <row r="38" spans="2:7" x14ac:dyDescent="0.3">
      <c r="B38" s="102" t="s">
        <v>254</v>
      </c>
      <c r="C38" s="1" t="s">
        <v>255</v>
      </c>
      <c r="D38" s="103" t="s">
        <v>33</v>
      </c>
      <c r="E38" s="11">
        <v>10</v>
      </c>
      <c r="F38" s="119">
        <v>0</v>
      </c>
      <c r="G38" s="104">
        <v>0</v>
      </c>
    </row>
    <row r="39" spans="2:7" x14ac:dyDescent="0.3">
      <c r="B39" s="102" t="s">
        <v>256</v>
      </c>
      <c r="C39" s="1" t="s">
        <v>257</v>
      </c>
      <c r="D39" s="103" t="s">
        <v>26</v>
      </c>
      <c r="E39" s="11">
        <v>80</v>
      </c>
      <c r="F39" s="119">
        <v>0</v>
      </c>
      <c r="G39" s="104">
        <v>0</v>
      </c>
    </row>
    <row r="40" spans="2:7" ht="28" x14ac:dyDescent="0.3">
      <c r="B40" s="102" t="s">
        <v>258</v>
      </c>
      <c r="C40" s="1" t="s">
        <v>259</v>
      </c>
      <c r="D40" s="103" t="s">
        <v>33</v>
      </c>
      <c r="E40" s="11">
        <v>20</v>
      </c>
      <c r="F40" s="119">
        <v>0</v>
      </c>
      <c r="G40" s="104">
        <v>0</v>
      </c>
    </row>
    <row r="41" spans="2:7" ht="28" x14ac:dyDescent="0.3">
      <c r="B41" s="102" t="s">
        <v>260</v>
      </c>
      <c r="C41" s="1" t="s">
        <v>261</v>
      </c>
      <c r="D41" s="103" t="s">
        <v>33</v>
      </c>
      <c r="E41" s="11">
        <v>6</v>
      </c>
      <c r="F41" s="119">
        <v>0</v>
      </c>
      <c r="G41" s="104">
        <v>0</v>
      </c>
    </row>
    <row r="42" spans="2:7" ht="28" x14ac:dyDescent="0.3">
      <c r="B42" s="102" t="s">
        <v>262</v>
      </c>
      <c r="C42" s="1" t="s">
        <v>263</v>
      </c>
      <c r="D42" s="103" t="s">
        <v>33</v>
      </c>
      <c r="E42" s="11">
        <v>40</v>
      </c>
      <c r="F42" s="119">
        <v>0</v>
      </c>
      <c r="G42" s="104">
        <v>0</v>
      </c>
    </row>
    <row r="43" spans="2:7" x14ac:dyDescent="0.3">
      <c r="B43" s="121" t="s">
        <v>264</v>
      </c>
      <c r="C43" s="122" t="s">
        <v>265</v>
      </c>
      <c r="D43" s="122"/>
      <c r="E43" s="123"/>
      <c r="F43" s="124">
        <v>190638970.1188933</v>
      </c>
      <c r="G43" s="125">
        <f>SUM(G44:G49)</f>
        <v>0</v>
      </c>
    </row>
    <row r="44" spans="2:7" ht="28" x14ac:dyDescent="0.3">
      <c r="B44" s="102" t="s">
        <v>266</v>
      </c>
      <c r="C44" s="1" t="s">
        <v>267</v>
      </c>
      <c r="D44" s="103" t="s">
        <v>26</v>
      </c>
      <c r="E44" s="11">
        <v>500</v>
      </c>
      <c r="F44" s="119">
        <v>0</v>
      </c>
      <c r="G44" s="104">
        <v>0</v>
      </c>
    </row>
    <row r="45" spans="2:7" x14ac:dyDescent="0.3">
      <c r="B45" s="102" t="s">
        <v>268</v>
      </c>
      <c r="C45" s="1" t="s">
        <v>269</v>
      </c>
      <c r="D45" s="103" t="s">
        <v>7</v>
      </c>
      <c r="E45" s="11">
        <v>40</v>
      </c>
      <c r="F45" s="119">
        <v>0</v>
      </c>
      <c r="G45" s="104">
        <v>0</v>
      </c>
    </row>
    <row r="46" spans="2:7" x14ac:dyDescent="0.3">
      <c r="B46" s="102" t="s">
        <v>270</v>
      </c>
      <c r="C46" s="1" t="s">
        <v>271</v>
      </c>
      <c r="D46" s="103" t="s">
        <v>26</v>
      </c>
      <c r="E46" s="11">
        <v>550</v>
      </c>
      <c r="F46" s="119">
        <v>0</v>
      </c>
      <c r="G46" s="104">
        <v>0</v>
      </c>
    </row>
    <row r="47" spans="2:7" x14ac:dyDescent="0.3">
      <c r="B47" s="102" t="s">
        <v>272</v>
      </c>
      <c r="C47" s="1" t="s">
        <v>273</v>
      </c>
      <c r="D47" s="103" t="s">
        <v>26</v>
      </c>
      <c r="E47" s="11">
        <v>30</v>
      </c>
      <c r="F47" s="119">
        <v>0</v>
      </c>
      <c r="G47" s="104">
        <v>0</v>
      </c>
    </row>
    <row r="48" spans="2:7" x14ac:dyDescent="0.3">
      <c r="B48" s="102" t="s">
        <v>274</v>
      </c>
      <c r="C48" s="1" t="s">
        <v>275</v>
      </c>
      <c r="D48" s="103" t="s">
        <v>26</v>
      </c>
      <c r="E48" s="11">
        <v>300</v>
      </c>
      <c r="F48" s="119">
        <v>0</v>
      </c>
      <c r="G48" s="104">
        <v>0</v>
      </c>
    </row>
    <row r="49" spans="2:7" x14ac:dyDescent="0.3">
      <c r="B49" s="102" t="s">
        <v>276</v>
      </c>
      <c r="C49" s="1" t="s">
        <v>277</v>
      </c>
      <c r="D49" s="103" t="s">
        <v>26</v>
      </c>
      <c r="E49" s="11">
        <v>10</v>
      </c>
      <c r="F49" s="119">
        <v>0</v>
      </c>
      <c r="G49" s="104">
        <v>0</v>
      </c>
    </row>
    <row r="50" spans="2:7" x14ac:dyDescent="0.3">
      <c r="B50" s="121" t="s">
        <v>278</v>
      </c>
      <c r="C50" s="122" t="s">
        <v>279</v>
      </c>
      <c r="D50" s="122"/>
      <c r="E50" s="123"/>
      <c r="F50" s="124">
        <v>372079526.5459832</v>
      </c>
      <c r="G50" s="125">
        <f>SUM(G51:G55)</f>
        <v>0</v>
      </c>
    </row>
    <row r="51" spans="2:7" ht="28" x14ac:dyDescent="0.3">
      <c r="B51" s="102" t="s">
        <v>280</v>
      </c>
      <c r="C51" s="1" t="s">
        <v>281</v>
      </c>
      <c r="D51" s="103" t="s">
        <v>26</v>
      </c>
      <c r="E51" s="11">
        <v>3790</v>
      </c>
      <c r="F51" s="119">
        <v>0</v>
      </c>
      <c r="G51" s="104">
        <v>0</v>
      </c>
    </row>
    <row r="52" spans="2:7" x14ac:dyDescent="0.3">
      <c r="B52" s="102" t="s">
        <v>282</v>
      </c>
      <c r="C52" s="1" t="s">
        <v>283</v>
      </c>
      <c r="D52" s="103" t="s">
        <v>26</v>
      </c>
      <c r="E52" s="11">
        <v>3000</v>
      </c>
      <c r="F52" s="119">
        <v>0</v>
      </c>
      <c r="G52" s="104">
        <v>0</v>
      </c>
    </row>
    <row r="53" spans="2:7" ht="28" x14ac:dyDescent="0.3">
      <c r="B53" s="102" t="s">
        <v>284</v>
      </c>
      <c r="C53" s="2" t="s">
        <v>285</v>
      </c>
      <c r="D53" s="103" t="s">
        <v>26</v>
      </c>
      <c r="E53" s="11">
        <v>4760</v>
      </c>
      <c r="F53" s="119">
        <v>0</v>
      </c>
      <c r="G53" s="104">
        <v>0</v>
      </c>
    </row>
    <row r="54" spans="2:7" ht="28" x14ac:dyDescent="0.3">
      <c r="B54" s="102" t="s">
        <v>286</v>
      </c>
      <c r="C54" s="1" t="s">
        <v>287</v>
      </c>
      <c r="D54" s="103" t="s">
        <v>33</v>
      </c>
      <c r="E54" s="11">
        <v>4223</v>
      </c>
      <c r="F54" s="119">
        <v>0</v>
      </c>
      <c r="G54" s="104">
        <v>0</v>
      </c>
    </row>
    <row r="55" spans="2:7" ht="28" x14ac:dyDescent="0.3">
      <c r="B55" s="102" t="s">
        <v>288</v>
      </c>
      <c r="C55" s="1" t="s">
        <v>289</v>
      </c>
      <c r="D55" s="103" t="s">
        <v>33</v>
      </c>
      <c r="E55" s="11">
        <v>500</v>
      </c>
      <c r="F55" s="119">
        <v>0</v>
      </c>
      <c r="G55" s="104">
        <v>0</v>
      </c>
    </row>
    <row r="56" spans="2:7" x14ac:dyDescent="0.3">
      <c r="B56" s="121" t="s">
        <v>290</v>
      </c>
      <c r="C56" s="122" t="s">
        <v>291</v>
      </c>
      <c r="D56" s="122"/>
      <c r="E56" s="123"/>
      <c r="F56" s="124">
        <v>840714281.24560773</v>
      </c>
      <c r="G56" s="125">
        <f>SUM(G57:G65)</f>
        <v>0</v>
      </c>
    </row>
    <row r="57" spans="2:7" x14ac:dyDescent="0.3">
      <c r="B57" s="102" t="s">
        <v>292</v>
      </c>
      <c r="C57" s="1" t="s">
        <v>293</v>
      </c>
      <c r="D57" s="103" t="s">
        <v>26</v>
      </c>
      <c r="E57" s="11">
        <v>1700</v>
      </c>
      <c r="F57" s="119">
        <v>0</v>
      </c>
      <c r="G57" s="104">
        <v>0</v>
      </c>
    </row>
    <row r="58" spans="2:7" ht="28" x14ac:dyDescent="0.3">
      <c r="B58" s="102" t="s">
        <v>294</v>
      </c>
      <c r="C58" s="1" t="s">
        <v>295</v>
      </c>
      <c r="D58" s="103" t="s">
        <v>33</v>
      </c>
      <c r="E58" s="11">
        <v>140</v>
      </c>
      <c r="F58" s="119">
        <v>0</v>
      </c>
      <c r="G58" s="104">
        <v>0</v>
      </c>
    </row>
    <row r="59" spans="2:7" ht="56" x14ac:dyDescent="0.3">
      <c r="B59" s="102" t="s">
        <v>296</v>
      </c>
      <c r="C59" s="2" t="s">
        <v>297</v>
      </c>
      <c r="D59" s="103" t="s">
        <v>26</v>
      </c>
      <c r="E59" s="11">
        <v>3000</v>
      </c>
      <c r="F59" s="119">
        <v>0</v>
      </c>
      <c r="G59" s="104">
        <v>0</v>
      </c>
    </row>
    <row r="60" spans="2:7" ht="28" x14ac:dyDescent="0.3">
      <c r="B60" s="102" t="s">
        <v>298</v>
      </c>
      <c r="C60" s="2" t="s">
        <v>299</v>
      </c>
      <c r="D60" s="103" t="s">
        <v>26</v>
      </c>
      <c r="E60" s="11">
        <v>600</v>
      </c>
      <c r="F60" s="119">
        <v>0</v>
      </c>
      <c r="G60" s="104">
        <v>0</v>
      </c>
    </row>
    <row r="61" spans="2:7" ht="28" x14ac:dyDescent="0.3">
      <c r="B61" s="102" t="s">
        <v>300</v>
      </c>
      <c r="C61" s="1" t="s">
        <v>301</v>
      </c>
      <c r="D61" s="103" t="s">
        <v>26</v>
      </c>
      <c r="E61" s="11">
        <v>400</v>
      </c>
      <c r="F61" s="119">
        <v>0</v>
      </c>
      <c r="G61" s="104">
        <v>0</v>
      </c>
    </row>
    <row r="62" spans="2:7" x14ac:dyDescent="0.3">
      <c r="B62" s="102" t="s">
        <v>302</v>
      </c>
      <c r="C62" s="1" t="s">
        <v>303</v>
      </c>
      <c r="D62" s="103" t="s">
        <v>26</v>
      </c>
      <c r="E62" s="11">
        <v>450</v>
      </c>
      <c r="F62" s="119">
        <v>0</v>
      </c>
      <c r="G62" s="104">
        <v>0</v>
      </c>
    </row>
    <row r="63" spans="2:7" ht="28" x14ac:dyDescent="0.3">
      <c r="B63" s="102" t="s">
        <v>304</v>
      </c>
      <c r="C63" s="1" t="s">
        <v>305</v>
      </c>
      <c r="D63" s="103" t="s">
        <v>7</v>
      </c>
      <c r="E63" s="11">
        <v>150</v>
      </c>
      <c r="F63" s="119">
        <v>0</v>
      </c>
      <c r="G63" s="104">
        <v>0</v>
      </c>
    </row>
    <row r="64" spans="2:7" ht="42" x14ac:dyDescent="0.3">
      <c r="B64" s="102" t="s">
        <v>306</v>
      </c>
      <c r="C64" s="1" t="s">
        <v>307</v>
      </c>
      <c r="D64" s="103" t="s">
        <v>7</v>
      </c>
      <c r="E64" s="11">
        <v>23</v>
      </c>
      <c r="F64" s="119">
        <v>0</v>
      </c>
      <c r="G64" s="104">
        <v>0</v>
      </c>
    </row>
    <row r="65" spans="2:7" x14ac:dyDescent="0.3">
      <c r="B65" s="102" t="s">
        <v>308</v>
      </c>
      <c r="C65" s="1" t="s">
        <v>309</v>
      </c>
      <c r="D65" s="103" t="s">
        <v>26</v>
      </c>
      <c r="E65" s="11">
        <v>300</v>
      </c>
      <c r="F65" s="119">
        <v>0</v>
      </c>
      <c r="G65" s="104">
        <v>0</v>
      </c>
    </row>
    <row r="66" spans="2:7" x14ac:dyDescent="0.3">
      <c r="B66" s="121" t="s">
        <v>310</v>
      </c>
      <c r="C66" s="122" t="s">
        <v>311</v>
      </c>
      <c r="D66" s="122"/>
      <c r="E66" s="123"/>
      <c r="F66" s="124">
        <v>314813301.17994964</v>
      </c>
      <c r="G66" s="125">
        <f>SUM(G67:G69)</f>
        <v>0</v>
      </c>
    </row>
    <row r="67" spans="2:7" ht="42" x14ac:dyDescent="0.3">
      <c r="B67" s="102" t="s">
        <v>312</v>
      </c>
      <c r="C67" s="1" t="s">
        <v>313</v>
      </c>
      <c r="D67" s="103" t="s">
        <v>26</v>
      </c>
      <c r="E67" s="11">
        <v>600</v>
      </c>
      <c r="F67" s="119">
        <v>0</v>
      </c>
      <c r="G67" s="104">
        <v>0</v>
      </c>
    </row>
    <row r="68" spans="2:7" ht="70" x14ac:dyDescent="0.3">
      <c r="B68" s="102" t="s">
        <v>314</v>
      </c>
      <c r="C68" s="1" t="s">
        <v>315</v>
      </c>
      <c r="D68" s="103" t="s">
        <v>7</v>
      </c>
      <c r="E68" s="11">
        <v>7</v>
      </c>
      <c r="F68" s="119">
        <v>0</v>
      </c>
      <c r="G68" s="104">
        <v>0</v>
      </c>
    </row>
    <row r="69" spans="2:7" ht="28" x14ac:dyDescent="0.3">
      <c r="B69" s="102" t="s">
        <v>316</v>
      </c>
      <c r="C69" s="7" t="s">
        <v>317</v>
      </c>
      <c r="D69" s="103" t="s">
        <v>26</v>
      </c>
      <c r="E69" s="11">
        <v>121</v>
      </c>
      <c r="F69" s="119">
        <v>0</v>
      </c>
      <c r="G69" s="104">
        <v>0</v>
      </c>
    </row>
    <row r="70" spans="2:7" x14ac:dyDescent="0.3">
      <c r="B70" s="121" t="s">
        <v>318</v>
      </c>
      <c r="C70" s="122" t="s">
        <v>319</v>
      </c>
      <c r="D70" s="122"/>
      <c r="E70" s="123"/>
      <c r="F70" s="124">
        <v>312419388.90646398</v>
      </c>
      <c r="G70" s="125">
        <f>SUM(G71:G77)</f>
        <v>0</v>
      </c>
    </row>
    <row r="71" spans="2:7" ht="56" x14ac:dyDescent="0.3">
      <c r="B71" s="102" t="s">
        <v>320</v>
      </c>
      <c r="C71" s="7" t="s">
        <v>321</v>
      </c>
      <c r="D71" s="103" t="s">
        <v>7</v>
      </c>
      <c r="E71" s="11">
        <v>9</v>
      </c>
      <c r="F71" s="119">
        <v>0</v>
      </c>
      <c r="G71" s="104">
        <v>0</v>
      </c>
    </row>
    <row r="72" spans="2:7" ht="42" x14ac:dyDescent="0.3">
      <c r="B72" s="102" t="s">
        <v>322</v>
      </c>
      <c r="C72" s="1" t="s">
        <v>323</v>
      </c>
      <c r="D72" s="103" t="s">
        <v>7</v>
      </c>
      <c r="E72" s="11">
        <v>16</v>
      </c>
      <c r="F72" s="119">
        <v>0</v>
      </c>
      <c r="G72" s="104">
        <v>0</v>
      </c>
    </row>
    <row r="73" spans="2:7" x14ac:dyDescent="0.3">
      <c r="B73" s="102" t="s">
        <v>324</v>
      </c>
      <c r="C73" s="1" t="s">
        <v>325</v>
      </c>
      <c r="D73" s="103" t="s">
        <v>26</v>
      </c>
      <c r="E73" s="11">
        <v>10</v>
      </c>
      <c r="F73" s="119">
        <v>0</v>
      </c>
      <c r="G73" s="104">
        <v>0</v>
      </c>
    </row>
    <row r="74" spans="2:7" ht="28" x14ac:dyDescent="0.3">
      <c r="B74" s="102" t="s">
        <v>326</v>
      </c>
      <c r="C74" s="1" t="s">
        <v>327</v>
      </c>
      <c r="D74" s="103" t="s">
        <v>26</v>
      </c>
      <c r="E74" s="11">
        <v>200</v>
      </c>
      <c r="F74" s="119">
        <v>0</v>
      </c>
      <c r="G74" s="104">
        <v>0</v>
      </c>
    </row>
    <row r="75" spans="2:7" x14ac:dyDescent="0.3">
      <c r="B75" s="102" t="s">
        <v>328</v>
      </c>
      <c r="C75" s="1" t="s">
        <v>329</v>
      </c>
      <c r="D75" s="103" t="s">
        <v>7</v>
      </c>
      <c r="E75" s="11">
        <v>1</v>
      </c>
      <c r="F75" s="119">
        <v>0</v>
      </c>
      <c r="G75" s="104">
        <v>0</v>
      </c>
    </row>
    <row r="76" spans="2:7" ht="28" x14ac:dyDescent="0.3">
      <c r="B76" s="102" t="s">
        <v>330</v>
      </c>
      <c r="C76" s="1" t="s">
        <v>331</v>
      </c>
      <c r="D76" s="103" t="s">
        <v>7</v>
      </c>
      <c r="E76" s="11">
        <v>2</v>
      </c>
      <c r="F76" s="119">
        <v>0</v>
      </c>
      <c r="G76" s="104">
        <v>0</v>
      </c>
    </row>
    <row r="77" spans="2:7" ht="28" x14ac:dyDescent="0.3">
      <c r="B77" s="102" t="s">
        <v>332</v>
      </c>
      <c r="C77" s="1" t="s">
        <v>333</v>
      </c>
      <c r="D77" s="103" t="s">
        <v>7</v>
      </c>
      <c r="E77" s="11">
        <v>1</v>
      </c>
      <c r="F77" s="119">
        <v>0</v>
      </c>
      <c r="G77" s="104">
        <v>0</v>
      </c>
    </row>
    <row r="78" spans="2:7" x14ac:dyDescent="0.3">
      <c r="B78" s="121" t="s">
        <v>334</v>
      </c>
      <c r="C78" s="122" t="s">
        <v>335</v>
      </c>
      <c r="D78" s="122"/>
      <c r="E78" s="123"/>
      <c r="F78" s="124">
        <v>744435094.3832339</v>
      </c>
      <c r="G78" s="141">
        <f>SUM(G79:G102)</f>
        <v>0</v>
      </c>
    </row>
    <row r="79" spans="2:7" ht="42" x14ac:dyDescent="0.3">
      <c r="B79" s="102" t="s">
        <v>336</v>
      </c>
      <c r="C79" s="1" t="s">
        <v>337</v>
      </c>
      <c r="D79" s="103" t="s">
        <v>7</v>
      </c>
      <c r="E79" s="11">
        <v>5</v>
      </c>
      <c r="F79" s="119">
        <v>0</v>
      </c>
      <c r="G79" s="104">
        <v>0</v>
      </c>
    </row>
    <row r="80" spans="2:7" ht="42" x14ac:dyDescent="0.3">
      <c r="B80" s="102" t="s">
        <v>338</v>
      </c>
      <c r="C80" s="1" t="s">
        <v>77</v>
      </c>
      <c r="D80" s="103" t="s">
        <v>7</v>
      </c>
      <c r="E80" s="11">
        <v>5</v>
      </c>
      <c r="F80" s="119">
        <v>0</v>
      </c>
      <c r="G80" s="104">
        <v>0</v>
      </c>
    </row>
    <row r="81" spans="2:7" ht="42" x14ac:dyDescent="0.3">
      <c r="B81" s="102" t="s">
        <v>339</v>
      </c>
      <c r="C81" s="1" t="s">
        <v>700</v>
      </c>
      <c r="D81" s="103" t="s">
        <v>7</v>
      </c>
      <c r="E81" s="11">
        <v>5</v>
      </c>
      <c r="F81" s="119">
        <v>0</v>
      </c>
      <c r="G81" s="104">
        <v>0</v>
      </c>
    </row>
    <row r="82" spans="2:7" x14ac:dyDescent="0.3">
      <c r="B82" s="102" t="s">
        <v>340</v>
      </c>
      <c r="C82" s="1" t="s">
        <v>341</v>
      </c>
      <c r="D82" s="103" t="s">
        <v>7</v>
      </c>
      <c r="E82" s="11">
        <v>2</v>
      </c>
      <c r="F82" s="119">
        <v>0</v>
      </c>
      <c r="G82" s="104">
        <v>0</v>
      </c>
    </row>
    <row r="83" spans="2:7" ht="42" x14ac:dyDescent="0.3">
      <c r="B83" s="102" t="s">
        <v>342</v>
      </c>
      <c r="C83" s="1" t="s">
        <v>343</v>
      </c>
      <c r="D83" s="103" t="s">
        <v>7</v>
      </c>
      <c r="E83" s="11">
        <v>50</v>
      </c>
      <c r="F83" s="119">
        <v>0</v>
      </c>
      <c r="G83" s="104">
        <v>0</v>
      </c>
    </row>
    <row r="84" spans="2:7" ht="56" x14ac:dyDescent="0.3">
      <c r="B84" s="102" t="s">
        <v>344</v>
      </c>
      <c r="C84" s="1" t="s">
        <v>345</v>
      </c>
      <c r="D84" s="103" t="s">
        <v>7</v>
      </c>
      <c r="E84" s="11">
        <v>4</v>
      </c>
      <c r="F84" s="119">
        <v>0</v>
      </c>
      <c r="G84" s="104">
        <v>0</v>
      </c>
    </row>
    <row r="85" spans="2:7" ht="42" x14ac:dyDescent="0.3">
      <c r="B85" s="102" t="s">
        <v>346</v>
      </c>
      <c r="C85" s="1" t="s">
        <v>347</v>
      </c>
      <c r="D85" s="103" t="s">
        <v>7</v>
      </c>
      <c r="E85" s="11">
        <v>11</v>
      </c>
      <c r="F85" s="119">
        <v>0</v>
      </c>
      <c r="G85" s="104">
        <v>0</v>
      </c>
    </row>
    <row r="86" spans="2:7" ht="28" x14ac:dyDescent="0.3">
      <c r="B86" s="102" t="s">
        <v>348</v>
      </c>
      <c r="C86" s="1" t="s">
        <v>349</v>
      </c>
      <c r="D86" s="103" t="s">
        <v>7</v>
      </c>
      <c r="E86" s="11">
        <v>1</v>
      </c>
      <c r="F86" s="119">
        <v>0</v>
      </c>
      <c r="G86" s="104">
        <v>0</v>
      </c>
    </row>
    <row r="87" spans="2:7" x14ac:dyDescent="0.3">
      <c r="B87" s="102" t="s">
        <v>350</v>
      </c>
      <c r="C87" s="1" t="s">
        <v>351</v>
      </c>
      <c r="D87" s="103" t="s">
        <v>26</v>
      </c>
      <c r="E87" s="11">
        <v>47</v>
      </c>
      <c r="F87" s="119">
        <v>0</v>
      </c>
      <c r="G87" s="104">
        <v>0</v>
      </c>
    </row>
    <row r="88" spans="2:7" ht="28" x14ac:dyDescent="0.3">
      <c r="B88" s="102" t="s">
        <v>352</v>
      </c>
      <c r="C88" s="1" t="s">
        <v>353</v>
      </c>
      <c r="D88" s="103" t="s">
        <v>26</v>
      </c>
      <c r="E88" s="11">
        <v>33</v>
      </c>
      <c r="F88" s="119">
        <v>0</v>
      </c>
      <c r="G88" s="104">
        <v>0</v>
      </c>
    </row>
    <row r="89" spans="2:7" x14ac:dyDescent="0.3">
      <c r="B89" s="102" t="s">
        <v>354</v>
      </c>
      <c r="C89" s="2" t="s">
        <v>355</v>
      </c>
      <c r="D89" s="103" t="s">
        <v>26</v>
      </c>
      <c r="E89" s="11">
        <v>115</v>
      </c>
      <c r="F89" s="119">
        <v>0</v>
      </c>
      <c r="G89" s="104">
        <v>0</v>
      </c>
    </row>
    <row r="90" spans="2:7" x14ac:dyDescent="0.3">
      <c r="B90" s="102" t="s">
        <v>356</v>
      </c>
      <c r="C90" s="1" t="s">
        <v>357</v>
      </c>
      <c r="D90" s="103" t="s">
        <v>26</v>
      </c>
      <c r="E90" s="11">
        <v>5</v>
      </c>
      <c r="F90" s="119">
        <v>0</v>
      </c>
      <c r="G90" s="104">
        <v>0</v>
      </c>
    </row>
    <row r="91" spans="2:7" ht="28" x14ac:dyDescent="0.3">
      <c r="B91" s="224" t="s">
        <v>358</v>
      </c>
      <c r="C91" s="1" t="s">
        <v>359</v>
      </c>
      <c r="D91" s="103" t="s">
        <v>33</v>
      </c>
      <c r="E91" s="11">
        <v>14</v>
      </c>
      <c r="F91" s="119">
        <v>0</v>
      </c>
      <c r="G91" s="104">
        <v>0</v>
      </c>
    </row>
    <row r="92" spans="2:7" ht="28" x14ac:dyDescent="0.3">
      <c r="B92" s="225"/>
      <c r="C92" s="1" t="s">
        <v>360</v>
      </c>
      <c r="D92" s="103" t="s">
        <v>33</v>
      </c>
      <c r="E92" s="11">
        <v>10</v>
      </c>
      <c r="F92" s="119">
        <v>0</v>
      </c>
      <c r="G92" s="104">
        <v>0</v>
      </c>
    </row>
    <row r="93" spans="2:7" x14ac:dyDescent="0.3">
      <c r="B93" s="102" t="s">
        <v>361</v>
      </c>
      <c r="C93" s="1" t="s">
        <v>362</v>
      </c>
      <c r="D93" s="103" t="s">
        <v>33</v>
      </c>
      <c r="E93" s="11">
        <v>25</v>
      </c>
      <c r="F93" s="119">
        <v>0</v>
      </c>
      <c r="G93" s="104">
        <v>0</v>
      </c>
    </row>
    <row r="94" spans="2:7" ht="28" x14ac:dyDescent="0.3">
      <c r="B94" s="102" t="s">
        <v>363</v>
      </c>
      <c r="C94" s="1" t="s">
        <v>364</v>
      </c>
      <c r="D94" s="103" t="s">
        <v>7</v>
      </c>
      <c r="E94" s="11">
        <v>11</v>
      </c>
      <c r="F94" s="119">
        <v>0</v>
      </c>
      <c r="G94" s="104">
        <v>0</v>
      </c>
    </row>
    <row r="95" spans="2:7" ht="28" x14ac:dyDescent="0.3">
      <c r="B95" s="102" t="s">
        <v>365</v>
      </c>
      <c r="C95" s="1" t="s">
        <v>366</v>
      </c>
      <c r="D95" s="103" t="s">
        <v>33</v>
      </c>
      <c r="E95" s="11">
        <v>160</v>
      </c>
      <c r="F95" s="119">
        <v>0</v>
      </c>
      <c r="G95" s="104">
        <v>0</v>
      </c>
    </row>
    <row r="96" spans="2:7" x14ac:dyDescent="0.3">
      <c r="B96" s="102" t="s">
        <v>367</v>
      </c>
      <c r="C96" s="1" t="s">
        <v>368</v>
      </c>
      <c r="D96" s="103" t="s">
        <v>7</v>
      </c>
      <c r="E96" s="11">
        <v>11</v>
      </c>
      <c r="F96" s="119">
        <v>0</v>
      </c>
      <c r="G96" s="104">
        <v>0</v>
      </c>
    </row>
    <row r="97" spans="2:7" ht="42" x14ac:dyDescent="0.3">
      <c r="B97" s="102" t="s">
        <v>369</v>
      </c>
      <c r="C97" s="1" t="s">
        <v>370</v>
      </c>
      <c r="D97" s="103" t="s">
        <v>7</v>
      </c>
      <c r="E97" s="11">
        <v>78</v>
      </c>
      <c r="F97" s="119">
        <v>0</v>
      </c>
      <c r="G97" s="104">
        <v>0</v>
      </c>
    </row>
    <row r="98" spans="2:7" ht="28" x14ac:dyDescent="0.3">
      <c r="B98" s="102" t="s">
        <v>371</v>
      </c>
      <c r="C98" s="1" t="s">
        <v>372</v>
      </c>
      <c r="D98" s="103" t="s">
        <v>26</v>
      </c>
      <c r="E98" s="11">
        <v>173</v>
      </c>
      <c r="F98" s="119">
        <v>0</v>
      </c>
      <c r="G98" s="104">
        <v>0</v>
      </c>
    </row>
    <row r="99" spans="2:7" x14ac:dyDescent="0.3">
      <c r="B99" s="102" t="s">
        <v>373</v>
      </c>
      <c r="C99" s="1" t="s">
        <v>374</v>
      </c>
      <c r="D99" s="103" t="s">
        <v>26</v>
      </c>
      <c r="E99" s="11">
        <v>100</v>
      </c>
      <c r="F99" s="119">
        <v>0</v>
      </c>
      <c r="G99" s="104">
        <v>0</v>
      </c>
    </row>
    <row r="100" spans="2:7" x14ac:dyDescent="0.3">
      <c r="B100" s="102" t="s">
        <v>375</v>
      </c>
      <c r="C100" s="1" t="s">
        <v>376</v>
      </c>
      <c r="D100" s="103" t="s">
        <v>7</v>
      </c>
      <c r="E100" s="11">
        <v>6</v>
      </c>
      <c r="F100" s="119">
        <v>0</v>
      </c>
      <c r="G100" s="104">
        <v>0</v>
      </c>
    </row>
    <row r="101" spans="2:7" ht="28" x14ac:dyDescent="0.3">
      <c r="B101" s="102" t="s">
        <v>377</v>
      </c>
      <c r="C101" s="1" t="s">
        <v>378</v>
      </c>
      <c r="D101" s="103" t="s">
        <v>26</v>
      </c>
      <c r="E101" s="11">
        <v>150</v>
      </c>
      <c r="F101" s="119">
        <v>0</v>
      </c>
      <c r="G101" s="104">
        <v>0</v>
      </c>
    </row>
    <row r="102" spans="2:7" ht="28" x14ac:dyDescent="0.3">
      <c r="B102" s="102" t="s">
        <v>379</v>
      </c>
      <c r="C102" s="1" t="s">
        <v>380</v>
      </c>
      <c r="D102" s="103" t="s">
        <v>26</v>
      </c>
      <c r="E102" s="11">
        <v>200</v>
      </c>
      <c r="F102" s="119">
        <v>0</v>
      </c>
      <c r="G102" s="104">
        <v>0</v>
      </c>
    </row>
    <row r="103" spans="2:7" x14ac:dyDescent="0.3">
      <c r="B103" s="121" t="s">
        <v>381</v>
      </c>
      <c r="C103" s="122" t="s">
        <v>694</v>
      </c>
      <c r="D103" s="122"/>
      <c r="E103" s="123"/>
      <c r="F103" s="124">
        <v>1516856307</v>
      </c>
      <c r="G103" s="125">
        <f>SUM(G104:G134)</f>
        <v>0</v>
      </c>
    </row>
    <row r="104" spans="2:7" ht="98" x14ac:dyDescent="0.3">
      <c r="B104" s="102" t="s">
        <v>382</v>
      </c>
      <c r="C104" s="1" t="s">
        <v>383</v>
      </c>
      <c r="D104" s="103" t="s">
        <v>7</v>
      </c>
      <c r="E104" s="11">
        <v>43</v>
      </c>
      <c r="F104" s="119">
        <v>0</v>
      </c>
      <c r="G104" s="104">
        <v>0</v>
      </c>
    </row>
    <row r="105" spans="2:7" ht="210" x14ac:dyDescent="0.3">
      <c r="B105" s="102" t="s">
        <v>384</v>
      </c>
      <c r="C105" s="1" t="s">
        <v>701</v>
      </c>
      <c r="D105" s="103" t="s">
        <v>7</v>
      </c>
      <c r="E105" s="11">
        <v>8</v>
      </c>
      <c r="F105" s="119">
        <v>0</v>
      </c>
      <c r="G105" s="104">
        <v>0</v>
      </c>
    </row>
    <row r="106" spans="2:7" ht="210" x14ac:dyDescent="0.3">
      <c r="B106" s="102" t="s">
        <v>385</v>
      </c>
      <c r="C106" s="1" t="s">
        <v>386</v>
      </c>
      <c r="D106" s="103" t="s">
        <v>7</v>
      </c>
      <c r="E106" s="11">
        <v>16</v>
      </c>
      <c r="F106" s="119">
        <v>0</v>
      </c>
      <c r="G106" s="104">
        <v>0</v>
      </c>
    </row>
    <row r="107" spans="2:7" ht="210" x14ac:dyDescent="0.3">
      <c r="B107" s="102" t="s">
        <v>387</v>
      </c>
      <c r="C107" s="1" t="s">
        <v>388</v>
      </c>
      <c r="D107" s="103" t="s">
        <v>7</v>
      </c>
      <c r="E107" s="11">
        <v>11</v>
      </c>
      <c r="F107" s="119">
        <v>0</v>
      </c>
      <c r="G107" s="104">
        <v>0</v>
      </c>
    </row>
    <row r="108" spans="2:7" ht="210" x14ac:dyDescent="0.3">
      <c r="B108" s="102" t="s">
        <v>389</v>
      </c>
      <c r="C108" s="1" t="s">
        <v>702</v>
      </c>
      <c r="D108" s="103" t="s">
        <v>7</v>
      </c>
      <c r="E108" s="11">
        <v>8</v>
      </c>
      <c r="F108" s="119">
        <v>0</v>
      </c>
      <c r="G108" s="104">
        <v>0</v>
      </c>
    </row>
    <row r="109" spans="2:7" ht="210" x14ac:dyDescent="0.3">
      <c r="B109" s="102" t="s">
        <v>390</v>
      </c>
      <c r="C109" s="1" t="s">
        <v>391</v>
      </c>
      <c r="D109" s="103" t="s">
        <v>392</v>
      </c>
      <c r="E109" s="11">
        <v>19</v>
      </c>
      <c r="F109" s="119">
        <v>0</v>
      </c>
      <c r="G109" s="104">
        <v>0</v>
      </c>
    </row>
    <row r="110" spans="2:7" ht="196" x14ac:dyDescent="0.3">
      <c r="B110" s="102" t="s">
        <v>393</v>
      </c>
      <c r="C110" s="1" t="s">
        <v>394</v>
      </c>
      <c r="D110" s="103" t="s">
        <v>7</v>
      </c>
      <c r="E110" s="11">
        <v>8</v>
      </c>
      <c r="F110" s="119">
        <v>0</v>
      </c>
      <c r="G110" s="104">
        <v>0</v>
      </c>
    </row>
    <row r="111" spans="2:7" ht="42" x14ac:dyDescent="0.3">
      <c r="B111" s="224" t="s">
        <v>395</v>
      </c>
      <c r="C111" s="1" t="s">
        <v>396</v>
      </c>
      <c r="D111" s="103" t="s">
        <v>7</v>
      </c>
      <c r="E111" s="11">
        <v>5</v>
      </c>
      <c r="F111" s="119">
        <v>0</v>
      </c>
      <c r="G111" s="104">
        <v>0</v>
      </c>
    </row>
    <row r="112" spans="2:7" ht="28" x14ac:dyDescent="0.3">
      <c r="B112" s="225"/>
      <c r="C112" s="1" t="s">
        <v>397</v>
      </c>
      <c r="D112" s="103" t="s">
        <v>7</v>
      </c>
      <c r="E112" s="11">
        <v>5</v>
      </c>
      <c r="F112" s="119">
        <v>0</v>
      </c>
      <c r="G112" s="104">
        <v>0</v>
      </c>
    </row>
    <row r="113" spans="2:7" ht="56" x14ac:dyDescent="0.3">
      <c r="B113" s="102" t="s">
        <v>398</v>
      </c>
      <c r="C113" s="1" t="s">
        <v>399</v>
      </c>
      <c r="D113" s="103" t="s">
        <v>7</v>
      </c>
      <c r="E113" s="11">
        <v>2</v>
      </c>
      <c r="F113" s="119">
        <v>0</v>
      </c>
      <c r="G113" s="104">
        <v>0</v>
      </c>
    </row>
    <row r="114" spans="2:7" ht="42" x14ac:dyDescent="0.3">
      <c r="B114" s="102" t="s">
        <v>400</v>
      </c>
      <c r="C114" s="1" t="s">
        <v>401</v>
      </c>
      <c r="D114" s="103" t="s">
        <v>7</v>
      </c>
      <c r="E114" s="11">
        <v>8</v>
      </c>
      <c r="F114" s="119">
        <v>0</v>
      </c>
      <c r="G114" s="104">
        <v>0</v>
      </c>
    </row>
    <row r="115" spans="2:7" x14ac:dyDescent="0.3">
      <c r="B115" s="102" t="s">
        <v>402</v>
      </c>
      <c r="C115" s="1" t="s">
        <v>403</v>
      </c>
      <c r="D115" s="103" t="s">
        <v>7</v>
      </c>
      <c r="E115" s="11">
        <v>2</v>
      </c>
      <c r="F115" s="119">
        <v>0</v>
      </c>
      <c r="G115" s="104">
        <v>0</v>
      </c>
    </row>
    <row r="116" spans="2:7" ht="28" x14ac:dyDescent="0.3">
      <c r="B116" s="102" t="s">
        <v>404</v>
      </c>
      <c r="C116" s="1" t="s">
        <v>405</v>
      </c>
      <c r="D116" s="103" t="s">
        <v>7</v>
      </c>
      <c r="E116" s="11">
        <v>1</v>
      </c>
      <c r="F116" s="119">
        <v>0</v>
      </c>
      <c r="G116" s="104">
        <v>0</v>
      </c>
    </row>
    <row r="117" spans="2:7" ht="28" x14ac:dyDescent="0.3">
      <c r="B117" s="102" t="s">
        <v>406</v>
      </c>
      <c r="C117" s="1" t="s">
        <v>407</v>
      </c>
      <c r="D117" s="103" t="s">
        <v>7</v>
      </c>
      <c r="E117" s="11">
        <v>90</v>
      </c>
      <c r="F117" s="119">
        <v>0</v>
      </c>
      <c r="G117" s="104">
        <v>0</v>
      </c>
    </row>
    <row r="118" spans="2:7" x14ac:dyDescent="0.3">
      <c r="B118" s="102" t="s">
        <v>408</v>
      </c>
      <c r="C118" s="1" t="s">
        <v>409</v>
      </c>
      <c r="D118" s="103" t="s">
        <v>7</v>
      </c>
      <c r="E118" s="11">
        <v>110</v>
      </c>
      <c r="F118" s="119">
        <v>0</v>
      </c>
      <c r="G118" s="104">
        <v>0</v>
      </c>
    </row>
    <row r="119" spans="2:7" x14ac:dyDescent="0.3">
      <c r="B119" s="102" t="s">
        <v>410</v>
      </c>
      <c r="C119" s="1" t="s">
        <v>411</v>
      </c>
      <c r="D119" s="103" t="s">
        <v>7</v>
      </c>
      <c r="E119" s="11">
        <v>70</v>
      </c>
      <c r="F119" s="119">
        <v>0</v>
      </c>
      <c r="G119" s="104">
        <v>0</v>
      </c>
    </row>
    <row r="120" spans="2:7" x14ac:dyDescent="0.3">
      <c r="B120" s="102" t="s">
        <v>412</v>
      </c>
      <c r="C120" s="1" t="s">
        <v>413</v>
      </c>
      <c r="D120" s="103" t="s">
        <v>7</v>
      </c>
      <c r="E120" s="11">
        <v>45</v>
      </c>
      <c r="F120" s="119">
        <v>0</v>
      </c>
      <c r="G120" s="104">
        <v>0</v>
      </c>
    </row>
    <row r="121" spans="2:7" x14ac:dyDescent="0.3">
      <c r="B121" s="102" t="s">
        <v>414</v>
      </c>
      <c r="C121" s="1" t="s">
        <v>415</v>
      </c>
      <c r="D121" s="103" t="s">
        <v>7</v>
      </c>
      <c r="E121" s="11">
        <v>3</v>
      </c>
      <c r="F121" s="119">
        <v>0</v>
      </c>
      <c r="G121" s="104">
        <v>0</v>
      </c>
    </row>
    <row r="122" spans="2:7" x14ac:dyDescent="0.3">
      <c r="B122" s="102" t="s">
        <v>416</v>
      </c>
      <c r="C122" s="1" t="s">
        <v>417</v>
      </c>
      <c r="D122" s="103" t="s">
        <v>7</v>
      </c>
      <c r="E122" s="11">
        <v>3</v>
      </c>
      <c r="F122" s="119">
        <v>0</v>
      </c>
      <c r="G122" s="104">
        <v>0</v>
      </c>
    </row>
    <row r="123" spans="2:7" x14ac:dyDescent="0.3">
      <c r="B123" s="102" t="s">
        <v>418</v>
      </c>
      <c r="C123" s="1" t="s">
        <v>419</v>
      </c>
      <c r="D123" s="103" t="s">
        <v>7</v>
      </c>
      <c r="E123" s="11">
        <v>1</v>
      </c>
      <c r="F123" s="119">
        <v>0</v>
      </c>
      <c r="G123" s="104">
        <v>0</v>
      </c>
    </row>
    <row r="124" spans="2:7" x14ac:dyDescent="0.3">
      <c r="B124" s="102" t="s">
        <v>420</v>
      </c>
      <c r="C124" s="1" t="s">
        <v>421</v>
      </c>
      <c r="D124" s="103" t="s">
        <v>7</v>
      </c>
      <c r="E124" s="11">
        <v>32</v>
      </c>
      <c r="F124" s="119">
        <v>0</v>
      </c>
      <c r="G124" s="104">
        <v>0</v>
      </c>
    </row>
    <row r="125" spans="2:7" x14ac:dyDescent="0.3">
      <c r="B125" s="102" t="s">
        <v>422</v>
      </c>
      <c r="C125" s="5" t="s">
        <v>423</v>
      </c>
      <c r="D125" s="103" t="s">
        <v>7</v>
      </c>
      <c r="E125" s="11">
        <v>6</v>
      </c>
      <c r="F125" s="119">
        <v>0</v>
      </c>
      <c r="G125" s="104">
        <v>0</v>
      </c>
    </row>
    <row r="126" spans="2:7" x14ac:dyDescent="0.3">
      <c r="B126" s="102" t="s">
        <v>424</v>
      </c>
      <c r="C126" s="5" t="s">
        <v>425</v>
      </c>
      <c r="D126" s="103" t="s">
        <v>7</v>
      </c>
      <c r="E126" s="11">
        <v>195</v>
      </c>
      <c r="F126" s="119">
        <v>0</v>
      </c>
      <c r="G126" s="104">
        <v>0</v>
      </c>
    </row>
    <row r="127" spans="2:7" ht="28" x14ac:dyDescent="0.3">
      <c r="B127" s="102" t="s">
        <v>426</v>
      </c>
      <c r="C127" s="1" t="s">
        <v>427</v>
      </c>
      <c r="D127" s="103" t="s">
        <v>7</v>
      </c>
      <c r="E127" s="11">
        <v>4</v>
      </c>
      <c r="F127" s="119">
        <v>0</v>
      </c>
      <c r="G127" s="104">
        <v>0</v>
      </c>
    </row>
    <row r="128" spans="2:7" ht="28" x14ac:dyDescent="0.3">
      <c r="B128" s="102" t="s">
        <v>428</v>
      </c>
      <c r="C128" s="1" t="s">
        <v>429</v>
      </c>
      <c r="D128" s="103" t="s">
        <v>141</v>
      </c>
      <c r="E128" s="11">
        <v>9</v>
      </c>
      <c r="F128" s="119">
        <v>0</v>
      </c>
      <c r="G128" s="104">
        <v>0</v>
      </c>
    </row>
    <row r="129" spans="2:7" x14ac:dyDescent="0.3">
      <c r="B129" s="102" t="s">
        <v>430</v>
      </c>
      <c r="C129" s="1" t="s">
        <v>431</v>
      </c>
      <c r="D129" s="103" t="s">
        <v>7</v>
      </c>
      <c r="E129" s="11">
        <v>4</v>
      </c>
      <c r="F129" s="119">
        <v>0</v>
      </c>
      <c r="G129" s="104">
        <v>0</v>
      </c>
    </row>
    <row r="130" spans="2:7" ht="42" x14ac:dyDescent="0.3">
      <c r="B130" s="102" t="s">
        <v>432</v>
      </c>
      <c r="C130" s="1" t="s">
        <v>433</v>
      </c>
      <c r="D130" s="103" t="s">
        <v>7</v>
      </c>
      <c r="E130" s="11">
        <v>8</v>
      </c>
      <c r="F130" s="119">
        <v>0</v>
      </c>
      <c r="G130" s="104">
        <v>0</v>
      </c>
    </row>
    <row r="131" spans="2:7" ht="28" x14ac:dyDescent="0.3">
      <c r="B131" s="102" t="s">
        <v>434</v>
      </c>
      <c r="C131" s="1" t="s">
        <v>703</v>
      </c>
      <c r="D131" s="103" t="s">
        <v>7</v>
      </c>
      <c r="E131" s="11">
        <v>36</v>
      </c>
      <c r="F131" s="119">
        <v>0</v>
      </c>
      <c r="G131" s="104">
        <v>0</v>
      </c>
    </row>
    <row r="132" spans="2:7" ht="28" x14ac:dyDescent="0.3">
      <c r="B132" s="102" t="s">
        <v>435</v>
      </c>
      <c r="C132" s="1" t="s">
        <v>436</v>
      </c>
      <c r="D132" s="103" t="s">
        <v>7</v>
      </c>
      <c r="E132" s="11">
        <v>34</v>
      </c>
      <c r="F132" s="119">
        <v>0</v>
      </c>
      <c r="G132" s="104">
        <v>0</v>
      </c>
    </row>
    <row r="133" spans="2:7" ht="28" x14ac:dyDescent="0.3">
      <c r="B133" s="102" t="s">
        <v>437</v>
      </c>
      <c r="C133" s="1" t="s">
        <v>438</v>
      </c>
      <c r="D133" s="103" t="s">
        <v>7</v>
      </c>
      <c r="E133" s="11">
        <v>15</v>
      </c>
      <c r="F133" s="119">
        <v>0</v>
      </c>
      <c r="G133" s="104">
        <v>0</v>
      </c>
    </row>
    <row r="134" spans="2:7" ht="28" x14ac:dyDescent="0.3">
      <c r="B134" s="102" t="s">
        <v>439</v>
      </c>
      <c r="C134" s="1" t="s">
        <v>704</v>
      </c>
      <c r="D134" s="103" t="s">
        <v>141</v>
      </c>
      <c r="E134" s="11">
        <v>8</v>
      </c>
      <c r="F134" s="119">
        <v>0</v>
      </c>
      <c r="G134" s="104">
        <v>0</v>
      </c>
    </row>
    <row r="135" spans="2:7" x14ac:dyDescent="0.3">
      <c r="B135" s="121" t="s">
        <v>440</v>
      </c>
      <c r="C135" s="122" t="s">
        <v>441</v>
      </c>
      <c r="D135" s="122"/>
      <c r="E135" s="123"/>
      <c r="F135" s="124">
        <v>7161611.0533333337</v>
      </c>
      <c r="G135" s="125">
        <f>G136</f>
        <v>0</v>
      </c>
    </row>
    <row r="136" spans="2:7" ht="28" x14ac:dyDescent="0.3">
      <c r="B136" s="102" t="s">
        <v>442</v>
      </c>
      <c r="C136" s="1" t="s">
        <v>443</v>
      </c>
      <c r="D136" s="103" t="s">
        <v>90</v>
      </c>
      <c r="E136" s="11">
        <v>1</v>
      </c>
      <c r="F136" s="119">
        <v>0</v>
      </c>
      <c r="G136" s="104">
        <v>0</v>
      </c>
    </row>
    <row r="137" spans="2:7" x14ac:dyDescent="0.3">
      <c r="B137" s="121" t="s">
        <v>444</v>
      </c>
      <c r="C137" s="122" t="s">
        <v>445</v>
      </c>
      <c r="D137" s="122"/>
      <c r="E137" s="123"/>
      <c r="F137" s="124">
        <v>167598818.72523248</v>
      </c>
      <c r="G137" s="125"/>
    </row>
    <row r="138" spans="2:7" x14ac:dyDescent="0.3">
      <c r="B138" s="102" t="s">
        <v>446</v>
      </c>
      <c r="C138" s="5" t="s">
        <v>447</v>
      </c>
      <c r="D138" s="103" t="s">
        <v>7</v>
      </c>
      <c r="E138" s="11">
        <v>450</v>
      </c>
      <c r="F138" s="119">
        <v>0</v>
      </c>
      <c r="G138" s="104">
        <v>0</v>
      </c>
    </row>
    <row r="139" spans="2:7" x14ac:dyDescent="0.3">
      <c r="B139" s="102" t="s">
        <v>448</v>
      </c>
      <c r="C139" s="5" t="s">
        <v>449</v>
      </c>
      <c r="D139" s="103" t="s">
        <v>33</v>
      </c>
      <c r="E139" s="11">
        <v>120</v>
      </c>
      <c r="F139" s="119">
        <v>0</v>
      </c>
      <c r="G139" s="104">
        <v>0</v>
      </c>
    </row>
    <row r="140" spans="2:7" x14ac:dyDescent="0.3">
      <c r="B140" s="102" t="s">
        <v>450</v>
      </c>
      <c r="C140" s="1" t="s">
        <v>705</v>
      </c>
      <c r="D140" s="103" t="s">
        <v>7</v>
      </c>
      <c r="E140" s="11">
        <v>20</v>
      </c>
      <c r="F140" s="119">
        <v>0</v>
      </c>
      <c r="G140" s="104">
        <v>0</v>
      </c>
    </row>
    <row r="141" spans="2:7" x14ac:dyDescent="0.3">
      <c r="B141" s="102" t="s">
        <v>451</v>
      </c>
      <c r="C141" s="5" t="s">
        <v>452</v>
      </c>
      <c r="D141" s="103" t="s">
        <v>7</v>
      </c>
      <c r="E141" s="11">
        <v>20</v>
      </c>
      <c r="F141" s="119">
        <v>0</v>
      </c>
      <c r="G141" s="104">
        <v>0</v>
      </c>
    </row>
    <row r="142" spans="2:7" x14ac:dyDescent="0.3">
      <c r="B142" s="102" t="s">
        <v>453</v>
      </c>
      <c r="C142" s="5" t="s">
        <v>454</v>
      </c>
      <c r="D142" s="103" t="s">
        <v>7</v>
      </c>
      <c r="E142" s="11">
        <v>52</v>
      </c>
      <c r="F142" s="119">
        <v>0</v>
      </c>
      <c r="G142" s="104">
        <v>0</v>
      </c>
    </row>
    <row r="143" spans="2:7" x14ac:dyDescent="0.3">
      <c r="B143" s="102" t="s">
        <v>455</v>
      </c>
      <c r="C143" s="1" t="s">
        <v>456</v>
      </c>
      <c r="D143" s="103" t="s">
        <v>7</v>
      </c>
      <c r="E143" s="11">
        <v>60</v>
      </c>
      <c r="F143" s="119">
        <v>0</v>
      </c>
      <c r="G143" s="104">
        <v>0</v>
      </c>
    </row>
    <row r="144" spans="2:7" x14ac:dyDescent="0.3">
      <c r="B144" s="102" t="s">
        <v>457</v>
      </c>
      <c r="C144" s="1" t="s">
        <v>458</v>
      </c>
      <c r="D144" s="103" t="s">
        <v>7</v>
      </c>
      <c r="E144" s="11">
        <v>65</v>
      </c>
      <c r="F144" s="119">
        <v>0</v>
      </c>
      <c r="G144" s="104">
        <v>0</v>
      </c>
    </row>
    <row r="145" spans="2:7" x14ac:dyDescent="0.3">
      <c r="B145" s="102" t="s">
        <v>459</v>
      </c>
      <c r="C145" s="1" t="s">
        <v>460</v>
      </c>
      <c r="D145" s="103" t="s">
        <v>7</v>
      </c>
      <c r="E145" s="11">
        <v>7</v>
      </c>
      <c r="F145" s="119">
        <v>0</v>
      </c>
      <c r="G145" s="104">
        <v>0</v>
      </c>
    </row>
    <row r="146" spans="2:7" x14ac:dyDescent="0.3">
      <c r="B146" s="102" t="s">
        <v>461</v>
      </c>
      <c r="C146" s="1" t="s">
        <v>462</v>
      </c>
      <c r="D146" s="103" t="s">
        <v>33</v>
      </c>
      <c r="E146" s="11">
        <v>350</v>
      </c>
      <c r="F146" s="119">
        <v>0</v>
      </c>
      <c r="G146" s="104">
        <v>0</v>
      </c>
    </row>
    <row r="147" spans="2:7" x14ac:dyDescent="0.3">
      <c r="B147" s="102" t="s">
        <v>463</v>
      </c>
      <c r="C147" s="1" t="s">
        <v>464</v>
      </c>
      <c r="D147" s="103" t="s">
        <v>7</v>
      </c>
      <c r="E147" s="11">
        <v>55</v>
      </c>
      <c r="F147" s="119">
        <v>0</v>
      </c>
      <c r="G147" s="104">
        <v>0</v>
      </c>
    </row>
    <row r="148" spans="2:7" x14ac:dyDescent="0.3">
      <c r="B148" s="102" t="s">
        <v>465</v>
      </c>
      <c r="C148" s="1" t="s">
        <v>466</v>
      </c>
      <c r="D148" s="103" t="s">
        <v>7</v>
      </c>
      <c r="E148" s="11">
        <v>115</v>
      </c>
      <c r="F148" s="119">
        <v>0</v>
      </c>
      <c r="G148" s="104">
        <v>0</v>
      </c>
    </row>
    <row r="149" spans="2:7" x14ac:dyDescent="0.3">
      <c r="B149" s="102" t="s">
        <v>467</v>
      </c>
      <c r="C149" s="1" t="s">
        <v>468</v>
      </c>
      <c r="D149" s="103" t="s">
        <v>33</v>
      </c>
      <c r="E149" s="11">
        <v>300</v>
      </c>
      <c r="F149" s="119">
        <v>0</v>
      </c>
      <c r="G149" s="104">
        <v>0</v>
      </c>
    </row>
    <row r="150" spans="2:7" x14ac:dyDescent="0.3">
      <c r="B150" s="102" t="s">
        <v>469</v>
      </c>
      <c r="C150" s="1" t="s">
        <v>470</v>
      </c>
      <c r="D150" s="103" t="s">
        <v>33</v>
      </c>
      <c r="E150" s="11">
        <v>200</v>
      </c>
      <c r="F150" s="119">
        <v>0</v>
      </c>
      <c r="G150" s="104">
        <v>0</v>
      </c>
    </row>
    <row r="151" spans="2:7" x14ac:dyDescent="0.3">
      <c r="B151" s="102" t="s">
        <v>471</v>
      </c>
      <c r="C151" s="1" t="s">
        <v>472</v>
      </c>
      <c r="D151" s="103" t="s">
        <v>33</v>
      </c>
      <c r="E151" s="11">
        <v>98</v>
      </c>
      <c r="F151" s="119">
        <v>0</v>
      </c>
      <c r="G151" s="104">
        <v>0</v>
      </c>
    </row>
    <row r="152" spans="2:7" x14ac:dyDescent="0.3">
      <c r="B152" s="102" t="s">
        <v>473</v>
      </c>
      <c r="C152" s="1" t="s">
        <v>474</v>
      </c>
      <c r="D152" s="103" t="s">
        <v>33</v>
      </c>
      <c r="E152" s="11">
        <v>66</v>
      </c>
      <c r="F152" s="119">
        <v>0</v>
      </c>
      <c r="G152" s="104">
        <v>0</v>
      </c>
    </row>
    <row r="153" spans="2:7" x14ac:dyDescent="0.3">
      <c r="B153" s="102" t="s">
        <v>475</v>
      </c>
      <c r="C153" s="1" t="s">
        <v>476</v>
      </c>
      <c r="D153" s="103" t="s">
        <v>33</v>
      </c>
      <c r="E153" s="11">
        <v>290</v>
      </c>
      <c r="F153" s="119">
        <v>0</v>
      </c>
      <c r="G153" s="104">
        <v>0</v>
      </c>
    </row>
    <row r="154" spans="2:7" x14ac:dyDescent="0.3">
      <c r="B154" s="102" t="s">
        <v>477</v>
      </c>
      <c r="C154" s="1" t="s">
        <v>478</v>
      </c>
      <c r="D154" s="103" t="s">
        <v>7</v>
      </c>
      <c r="E154" s="11">
        <v>2</v>
      </c>
      <c r="F154" s="119">
        <v>0</v>
      </c>
      <c r="G154" s="104">
        <v>0</v>
      </c>
    </row>
    <row r="155" spans="2:7" x14ac:dyDescent="0.3">
      <c r="B155" s="102" t="s">
        <v>479</v>
      </c>
      <c r="C155" s="1" t="s">
        <v>480</v>
      </c>
      <c r="D155" s="103" t="s">
        <v>33</v>
      </c>
      <c r="E155" s="11">
        <v>145</v>
      </c>
      <c r="F155" s="119">
        <v>0</v>
      </c>
      <c r="G155" s="104">
        <v>0</v>
      </c>
    </row>
    <row r="156" spans="2:7" x14ac:dyDescent="0.3">
      <c r="B156" s="102" t="s">
        <v>481</v>
      </c>
      <c r="C156" s="3" t="s">
        <v>482</v>
      </c>
      <c r="D156" s="103" t="s">
        <v>7</v>
      </c>
      <c r="E156" s="11">
        <v>100</v>
      </c>
      <c r="F156" s="119">
        <v>0</v>
      </c>
      <c r="G156" s="104">
        <v>0</v>
      </c>
    </row>
    <row r="157" spans="2:7" x14ac:dyDescent="0.3">
      <c r="B157" s="102" t="s">
        <v>483</v>
      </c>
      <c r="C157" s="1" t="s">
        <v>484</v>
      </c>
      <c r="D157" s="103" t="s">
        <v>7</v>
      </c>
      <c r="E157" s="11">
        <v>98</v>
      </c>
      <c r="F157" s="119">
        <v>0</v>
      </c>
      <c r="G157" s="104">
        <v>0</v>
      </c>
    </row>
    <row r="158" spans="2:7" x14ac:dyDescent="0.3">
      <c r="B158" s="102" t="s">
        <v>485</v>
      </c>
      <c r="C158" s="1" t="s">
        <v>486</v>
      </c>
      <c r="D158" s="103" t="s">
        <v>7</v>
      </c>
      <c r="E158" s="11">
        <v>98</v>
      </c>
      <c r="F158" s="119">
        <v>0</v>
      </c>
      <c r="G158" s="104">
        <v>0</v>
      </c>
    </row>
    <row r="159" spans="2:7" x14ac:dyDescent="0.3">
      <c r="B159" s="224" t="s">
        <v>487</v>
      </c>
      <c r="C159" s="1" t="s">
        <v>488</v>
      </c>
      <c r="D159" s="103" t="s">
        <v>7</v>
      </c>
      <c r="E159" s="11">
        <v>40</v>
      </c>
      <c r="F159" s="119">
        <v>0</v>
      </c>
      <c r="G159" s="104">
        <v>0</v>
      </c>
    </row>
    <row r="160" spans="2:7" x14ac:dyDescent="0.3">
      <c r="B160" s="225"/>
      <c r="C160" s="1" t="s">
        <v>489</v>
      </c>
      <c r="D160" s="103" t="s">
        <v>7</v>
      </c>
      <c r="E160" s="11">
        <v>25</v>
      </c>
      <c r="F160" s="119">
        <v>0</v>
      </c>
      <c r="G160" s="104">
        <v>0</v>
      </c>
    </row>
    <row r="161" spans="2:7" x14ac:dyDescent="0.3">
      <c r="B161" s="121" t="s">
        <v>490</v>
      </c>
      <c r="C161" s="122" t="s">
        <v>491</v>
      </c>
      <c r="D161" s="122"/>
      <c r="E161" s="123"/>
      <c r="F161" s="124">
        <v>260518880.89749762</v>
      </c>
      <c r="G161" s="125">
        <f>SUM(G162:G177)</f>
        <v>0</v>
      </c>
    </row>
    <row r="162" spans="2:7" x14ac:dyDescent="0.3">
      <c r="B162" s="102" t="s">
        <v>492</v>
      </c>
      <c r="C162" s="1" t="s">
        <v>493</v>
      </c>
      <c r="D162" s="103" t="s">
        <v>7</v>
      </c>
      <c r="E162" s="11">
        <v>5</v>
      </c>
      <c r="F162" s="119">
        <v>0</v>
      </c>
      <c r="G162" s="104">
        <v>0</v>
      </c>
    </row>
    <row r="163" spans="2:7" x14ac:dyDescent="0.3">
      <c r="B163" s="102" t="s">
        <v>494</v>
      </c>
      <c r="C163" s="17" t="s">
        <v>495</v>
      </c>
      <c r="D163" s="142" t="s">
        <v>141</v>
      </c>
      <c r="E163" s="10">
        <v>20</v>
      </c>
      <c r="F163" s="119">
        <v>0</v>
      </c>
      <c r="G163" s="104">
        <v>0</v>
      </c>
    </row>
    <row r="164" spans="2:7" ht="42" x14ac:dyDescent="0.3">
      <c r="B164" s="102" t="s">
        <v>496</v>
      </c>
      <c r="C164" s="1" t="s">
        <v>497</v>
      </c>
      <c r="D164" s="103" t="s">
        <v>498</v>
      </c>
      <c r="E164" s="11">
        <v>52</v>
      </c>
      <c r="F164" s="119">
        <v>0</v>
      </c>
      <c r="G164" s="104">
        <v>0</v>
      </c>
    </row>
    <row r="165" spans="2:7" ht="56" x14ac:dyDescent="0.3">
      <c r="B165" s="102" t="s">
        <v>499</v>
      </c>
      <c r="C165" s="1" t="s">
        <v>500</v>
      </c>
      <c r="D165" s="103" t="s">
        <v>7</v>
      </c>
      <c r="E165" s="11">
        <v>20</v>
      </c>
      <c r="F165" s="119">
        <v>0</v>
      </c>
      <c r="G165" s="104">
        <v>0</v>
      </c>
    </row>
    <row r="166" spans="2:7" x14ac:dyDescent="0.3">
      <c r="B166" s="102" t="s">
        <v>501</v>
      </c>
      <c r="C166" s="1" t="s">
        <v>502</v>
      </c>
      <c r="D166" s="103" t="s">
        <v>7</v>
      </c>
      <c r="E166" s="11">
        <v>20</v>
      </c>
      <c r="F166" s="119">
        <v>0</v>
      </c>
      <c r="G166" s="104">
        <v>0</v>
      </c>
    </row>
    <row r="167" spans="2:7" x14ac:dyDescent="0.3">
      <c r="B167" s="102" t="s">
        <v>503</v>
      </c>
      <c r="C167" s="1" t="s">
        <v>504</v>
      </c>
      <c r="D167" s="103" t="s">
        <v>7</v>
      </c>
      <c r="E167" s="11">
        <v>7</v>
      </c>
      <c r="F167" s="119">
        <v>0</v>
      </c>
      <c r="G167" s="104">
        <v>0</v>
      </c>
    </row>
    <row r="168" spans="2:7" ht="28" x14ac:dyDescent="0.3">
      <c r="B168" s="102" t="s">
        <v>505</v>
      </c>
      <c r="C168" s="27" t="s">
        <v>706</v>
      </c>
      <c r="D168" s="103" t="s">
        <v>7</v>
      </c>
      <c r="E168" s="11">
        <v>13</v>
      </c>
      <c r="F168" s="119">
        <v>0</v>
      </c>
      <c r="G168" s="104">
        <v>0</v>
      </c>
    </row>
    <row r="169" spans="2:7" x14ac:dyDescent="0.3">
      <c r="B169" s="102" t="s">
        <v>506</v>
      </c>
      <c r="C169" s="1" t="s">
        <v>507</v>
      </c>
      <c r="D169" s="103" t="s">
        <v>7</v>
      </c>
      <c r="E169" s="11">
        <v>13</v>
      </c>
      <c r="F169" s="119">
        <v>0</v>
      </c>
      <c r="G169" s="104">
        <v>0</v>
      </c>
    </row>
    <row r="170" spans="2:7" ht="42" x14ac:dyDescent="0.3">
      <c r="B170" s="102" t="s">
        <v>508</v>
      </c>
      <c r="C170" s="1" t="s">
        <v>509</v>
      </c>
      <c r="D170" s="103" t="s">
        <v>7</v>
      </c>
      <c r="E170" s="11">
        <v>25</v>
      </c>
      <c r="F170" s="119">
        <v>0</v>
      </c>
      <c r="G170" s="104">
        <v>0</v>
      </c>
    </row>
    <row r="171" spans="2:7" ht="28" x14ac:dyDescent="0.3">
      <c r="B171" s="102" t="s">
        <v>510</v>
      </c>
      <c r="C171" s="1" t="s">
        <v>511</v>
      </c>
      <c r="D171" s="103" t="s">
        <v>7</v>
      </c>
      <c r="E171" s="11">
        <v>29</v>
      </c>
      <c r="F171" s="119">
        <v>0</v>
      </c>
      <c r="G171" s="104">
        <v>0</v>
      </c>
    </row>
    <row r="172" spans="2:7" ht="28" x14ac:dyDescent="0.3">
      <c r="B172" s="102" t="s">
        <v>512</v>
      </c>
      <c r="C172" s="1" t="s">
        <v>513</v>
      </c>
      <c r="D172" s="103" t="s">
        <v>7</v>
      </c>
      <c r="E172" s="11">
        <v>4</v>
      </c>
      <c r="F172" s="119">
        <v>0</v>
      </c>
      <c r="G172" s="104">
        <v>0</v>
      </c>
    </row>
    <row r="173" spans="2:7" x14ac:dyDescent="0.3">
      <c r="B173" s="102" t="s">
        <v>514</v>
      </c>
      <c r="C173" s="1" t="s">
        <v>515</v>
      </c>
      <c r="D173" s="103" t="s">
        <v>7</v>
      </c>
      <c r="E173" s="11">
        <v>15</v>
      </c>
      <c r="F173" s="119">
        <v>0</v>
      </c>
      <c r="G173" s="104">
        <v>0</v>
      </c>
    </row>
    <row r="174" spans="2:7" x14ac:dyDescent="0.3">
      <c r="B174" s="102" t="s">
        <v>516</v>
      </c>
      <c r="C174" s="1" t="s">
        <v>517</v>
      </c>
      <c r="D174" s="103" t="s">
        <v>7</v>
      </c>
      <c r="E174" s="11">
        <v>29</v>
      </c>
      <c r="F174" s="119">
        <v>0</v>
      </c>
      <c r="G174" s="104">
        <v>0</v>
      </c>
    </row>
    <row r="175" spans="2:7" x14ac:dyDescent="0.3">
      <c r="B175" s="102" t="s">
        <v>518</v>
      </c>
      <c r="C175" s="1" t="s">
        <v>519</v>
      </c>
      <c r="D175" s="103" t="s">
        <v>7</v>
      </c>
      <c r="E175" s="11">
        <v>15</v>
      </c>
      <c r="F175" s="119">
        <v>0</v>
      </c>
      <c r="G175" s="104">
        <v>0</v>
      </c>
    </row>
    <row r="176" spans="2:7" x14ac:dyDescent="0.3">
      <c r="B176" s="102" t="s">
        <v>520</v>
      </c>
      <c r="C176" s="1" t="s">
        <v>521</v>
      </c>
      <c r="D176" s="103" t="s">
        <v>7</v>
      </c>
      <c r="E176" s="11">
        <v>36</v>
      </c>
      <c r="F176" s="119">
        <v>0</v>
      </c>
      <c r="G176" s="104">
        <v>0</v>
      </c>
    </row>
    <row r="177" spans="2:7" x14ac:dyDescent="0.3">
      <c r="B177" s="102" t="s">
        <v>522</v>
      </c>
      <c r="C177" s="1" t="s">
        <v>523</v>
      </c>
      <c r="D177" s="103" t="s">
        <v>7</v>
      </c>
      <c r="E177" s="11">
        <v>8</v>
      </c>
      <c r="F177" s="119">
        <v>0</v>
      </c>
      <c r="G177" s="104">
        <v>0</v>
      </c>
    </row>
    <row r="178" spans="2:7" x14ac:dyDescent="0.3">
      <c r="B178" s="121" t="s">
        <v>524</v>
      </c>
      <c r="C178" s="122" t="s">
        <v>525</v>
      </c>
      <c r="D178" s="122"/>
      <c r="E178" s="123"/>
      <c r="F178" s="124">
        <v>94755999.6613888</v>
      </c>
      <c r="G178" s="125">
        <f>SUM(G179:G182)</f>
        <v>0</v>
      </c>
    </row>
    <row r="179" spans="2:7" ht="28" x14ac:dyDescent="0.3">
      <c r="B179" s="102" t="s">
        <v>526</v>
      </c>
      <c r="C179" s="1" t="s">
        <v>527</v>
      </c>
      <c r="D179" s="103" t="s">
        <v>26</v>
      </c>
      <c r="E179" s="11">
        <v>82</v>
      </c>
      <c r="F179" s="119">
        <v>0</v>
      </c>
      <c r="G179" s="104">
        <v>0</v>
      </c>
    </row>
    <row r="180" spans="2:7" ht="28" x14ac:dyDescent="0.3">
      <c r="B180" s="102" t="s">
        <v>528</v>
      </c>
      <c r="C180" s="1" t="s">
        <v>529</v>
      </c>
      <c r="D180" s="103" t="s">
        <v>7</v>
      </c>
      <c r="E180" s="11">
        <v>45</v>
      </c>
      <c r="F180" s="119">
        <v>0</v>
      </c>
      <c r="G180" s="104">
        <v>0</v>
      </c>
    </row>
    <row r="181" spans="2:7" x14ac:dyDescent="0.3">
      <c r="B181" s="102" t="s">
        <v>530</v>
      </c>
      <c r="C181" s="1" t="s">
        <v>531</v>
      </c>
      <c r="D181" s="103" t="s">
        <v>7</v>
      </c>
      <c r="E181" s="11">
        <v>2</v>
      </c>
      <c r="F181" s="119">
        <v>0</v>
      </c>
      <c r="G181" s="104">
        <v>0</v>
      </c>
    </row>
    <row r="182" spans="2:7" x14ac:dyDescent="0.3">
      <c r="B182" s="102" t="s">
        <v>532</v>
      </c>
      <c r="C182" s="1" t="s">
        <v>533</v>
      </c>
      <c r="D182" s="103" t="s">
        <v>26</v>
      </c>
      <c r="E182" s="11">
        <v>300</v>
      </c>
      <c r="F182" s="119">
        <v>0</v>
      </c>
      <c r="G182" s="104">
        <v>0</v>
      </c>
    </row>
    <row r="183" spans="2:7" x14ac:dyDescent="0.3">
      <c r="B183" s="121" t="s">
        <v>534</v>
      </c>
      <c r="C183" s="122" t="s">
        <v>535</v>
      </c>
      <c r="D183" s="122"/>
      <c r="E183" s="123"/>
      <c r="F183" s="144">
        <v>47430732.248937331</v>
      </c>
      <c r="G183" s="125">
        <f>G184</f>
        <v>0</v>
      </c>
    </row>
    <row r="184" spans="2:7" ht="28" x14ac:dyDescent="0.3">
      <c r="B184" s="102" t="s">
        <v>536</v>
      </c>
      <c r="C184" s="1" t="s">
        <v>659</v>
      </c>
      <c r="D184" s="103" t="s">
        <v>26</v>
      </c>
      <c r="E184" s="11">
        <v>140</v>
      </c>
      <c r="F184" s="119">
        <v>0</v>
      </c>
      <c r="G184" s="104">
        <v>0</v>
      </c>
    </row>
    <row r="185" spans="2:7" x14ac:dyDescent="0.3">
      <c r="B185" s="121" t="s">
        <v>537</v>
      </c>
      <c r="C185" s="122" t="s">
        <v>538</v>
      </c>
      <c r="D185" s="122"/>
      <c r="E185" s="123"/>
      <c r="F185" s="124">
        <v>1350271278.5748889</v>
      </c>
      <c r="G185" s="125">
        <f>SUM(G186:G223)</f>
        <v>0</v>
      </c>
    </row>
    <row r="186" spans="2:7" x14ac:dyDescent="0.3">
      <c r="B186" s="102" t="s">
        <v>539</v>
      </c>
      <c r="C186" s="1" t="s">
        <v>540</v>
      </c>
      <c r="D186" s="103" t="s">
        <v>33</v>
      </c>
      <c r="E186" s="10" t="s">
        <v>654</v>
      </c>
      <c r="F186" s="119">
        <v>0</v>
      </c>
      <c r="G186" s="104">
        <v>0</v>
      </c>
    </row>
    <row r="187" spans="2:7" ht="56" x14ac:dyDescent="0.3">
      <c r="B187" s="102" t="s">
        <v>541</v>
      </c>
      <c r="C187" s="1" t="s">
        <v>542</v>
      </c>
      <c r="D187" s="103" t="s">
        <v>7</v>
      </c>
      <c r="E187" s="11">
        <v>1410</v>
      </c>
      <c r="F187" s="119">
        <v>0</v>
      </c>
      <c r="G187" s="104">
        <v>0</v>
      </c>
    </row>
    <row r="188" spans="2:7" x14ac:dyDescent="0.3">
      <c r="B188" s="102" t="s">
        <v>543</v>
      </c>
      <c r="C188" s="1" t="s">
        <v>544</v>
      </c>
      <c r="D188" s="103" t="s">
        <v>7</v>
      </c>
      <c r="E188" s="11">
        <v>224</v>
      </c>
      <c r="F188" s="119">
        <v>0</v>
      </c>
      <c r="G188" s="104">
        <v>0</v>
      </c>
    </row>
    <row r="189" spans="2:7" x14ac:dyDescent="0.3">
      <c r="B189" s="102" t="s">
        <v>545</v>
      </c>
      <c r="C189" s="1" t="s">
        <v>546</v>
      </c>
      <c r="D189" s="103" t="s">
        <v>7</v>
      </c>
      <c r="E189" s="11">
        <v>60</v>
      </c>
      <c r="F189" s="119">
        <v>0</v>
      </c>
      <c r="G189" s="104">
        <v>0</v>
      </c>
    </row>
    <row r="190" spans="2:7" x14ac:dyDescent="0.3">
      <c r="B190" s="224" t="s">
        <v>547</v>
      </c>
      <c r="C190" s="1" t="s">
        <v>548</v>
      </c>
      <c r="D190" s="103" t="s">
        <v>7</v>
      </c>
      <c r="E190" s="11">
        <v>40</v>
      </c>
      <c r="F190" s="119">
        <v>0</v>
      </c>
      <c r="G190" s="104">
        <v>0</v>
      </c>
    </row>
    <row r="191" spans="2:7" x14ac:dyDescent="0.3">
      <c r="B191" s="226"/>
      <c r="C191" s="1" t="s">
        <v>549</v>
      </c>
      <c r="D191" s="103" t="s">
        <v>7</v>
      </c>
      <c r="E191" s="11">
        <v>150</v>
      </c>
      <c r="F191" s="119">
        <v>0</v>
      </c>
      <c r="G191" s="104">
        <v>0</v>
      </c>
    </row>
    <row r="192" spans="2:7" x14ac:dyDescent="0.3">
      <c r="B192" s="225"/>
      <c r="C192" s="1" t="s">
        <v>550</v>
      </c>
      <c r="D192" s="103" t="s">
        <v>7</v>
      </c>
      <c r="E192" s="11">
        <v>150</v>
      </c>
      <c r="F192" s="119">
        <v>0</v>
      </c>
      <c r="G192" s="104">
        <v>0</v>
      </c>
    </row>
    <row r="193" spans="2:7" ht="28" x14ac:dyDescent="0.3">
      <c r="B193" s="102" t="s">
        <v>551</v>
      </c>
      <c r="C193" s="1" t="s">
        <v>552</v>
      </c>
      <c r="D193" s="103" t="s">
        <v>7</v>
      </c>
      <c r="E193" s="11">
        <v>22</v>
      </c>
      <c r="F193" s="119">
        <v>0</v>
      </c>
      <c r="G193" s="104">
        <v>0</v>
      </c>
    </row>
    <row r="194" spans="2:7" x14ac:dyDescent="0.3">
      <c r="B194" s="102" t="s">
        <v>553</v>
      </c>
      <c r="C194" s="1" t="s">
        <v>554</v>
      </c>
      <c r="D194" s="103" t="s">
        <v>7</v>
      </c>
      <c r="E194" s="11">
        <v>20</v>
      </c>
      <c r="F194" s="119">
        <v>0</v>
      </c>
      <c r="G194" s="104">
        <v>0</v>
      </c>
    </row>
    <row r="195" spans="2:7" x14ac:dyDescent="0.3">
      <c r="B195" s="102" t="s">
        <v>555</v>
      </c>
      <c r="C195" s="1" t="s">
        <v>556</v>
      </c>
      <c r="D195" s="103" t="s">
        <v>7</v>
      </c>
      <c r="E195" s="11">
        <v>320</v>
      </c>
      <c r="F195" s="119">
        <v>0</v>
      </c>
      <c r="G195" s="104">
        <v>0</v>
      </c>
    </row>
    <row r="196" spans="2:7" x14ac:dyDescent="0.3">
      <c r="B196" s="102" t="s">
        <v>557</v>
      </c>
      <c r="C196" s="1" t="s">
        <v>707</v>
      </c>
      <c r="D196" s="103" t="s">
        <v>7</v>
      </c>
      <c r="E196" s="11">
        <v>281</v>
      </c>
      <c r="F196" s="119">
        <v>0</v>
      </c>
      <c r="G196" s="104">
        <v>0</v>
      </c>
    </row>
    <row r="197" spans="2:7" x14ac:dyDescent="0.3">
      <c r="B197" s="102" t="s">
        <v>558</v>
      </c>
      <c r="C197" s="1" t="s">
        <v>559</v>
      </c>
      <c r="D197" s="103" t="s">
        <v>7</v>
      </c>
      <c r="E197" s="11">
        <v>50</v>
      </c>
      <c r="F197" s="119">
        <v>0</v>
      </c>
      <c r="G197" s="104">
        <v>0</v>
      </c>
    </row>
    <row r="198" spans="2:7" x14ac:dyDescent="0.3">
      <c r="B198" s="102" t="s">
        <v>560</v>
      </c>
      <c r="C198" s="1" t="s">
        <v>561</v>
      </c>
      <c r="D198" s="103" t="s">
        <v>7</v>
      </c>
      <c r="E198" s="11">
        <v>105</v>
      </c>
      <c r="F198" s="119">
        <v>0</v>
      </c>
      <c r="G198" s="104">
        <v>0</v>
      </c>
    </row>
    <row r="199" spans="2:7" x14ac:dyDescent="0.3">
      <c r="B199" s="102" t="s">
        <v>562</v>
      </c>
      <c r="C199" s="1" t="s">
        <v>563</v>
      </c>
      <c r="D199" s="103" t="s">
        <v>7</v>
      </c>
      <c r="E199" s="11">
        <v>2</v>
      </c>
      <c r="F199" s="119">
        <v>0</v>
      </c>
      <c r="G199" s="104">
        <v>0</v>
      </c>
    </row>
    <row r="200" spans="2:7" x14ac:dyDescent="0.3">
      <c r="B200" s="102" t="s">
        <v>564</v>
      </c>
      <c r="C200" s="1" t="s">
        <v>565</v>
      </c>
      <c r="D200" s="103" t="s">
        <v>7</v>
      </c>
      <c r="E200" s="11">
        <v>49</v>
      </c>
      <c r="F200" s="119">
        <v>0</v>
      </c>
      <c r="G200" s="104">
        <v>0</v>
      </c>
    </row>
    <row r="201" spans="2:7" x14ac:dyDescent="0.3">
      <c r="B201" s="102" t="s">
        <v>566</v>
      </c>
      <c r="C201" s="1" t="s">
        <v>567</v>
      </c>
      <c r="D201" s="103" t="s">
        <v>7</v>
      </c>
      <c r="E201" s="11">
        <v>14</v>
      </c>
      <c r="F201" s="119">
        <v>0</v>
      </c>
      <c r="G201" s="104">
        <v>0</v>
      </c>
    </row>
    <row r="202" spans="2:7" x14ac:dyDescent="0.3">
      <c r="B202" s="102" t="s">
        <v>568</v>
      </c>
      <c r="C202" s="1" t="s">
        <v>569</v>
      </c>
      <c r="D202" s="103" t="s">
        <v>7</v>
      </c>
      <c r="E202" s="11">
        <v>6</v>
      </c>
      <c r="F202" s="119">
        <v>0</v>
      </c>
      <c r="G202" s="104">
        <v>0</v>
      </c>
    </row>
    <row r="203" spans="2:7" x14ac:dyDescent="0.3">
      <c r="B203" s="102" t="s">
        <v>570</v>
      </c>
      <c r="C203" s="1" t="s">
        <v>571</v>
      </c>
      <c r="D203" s="103" t="s">
        <v>7</v>
      </c>
      <c r="E203" s="11">
        <v>3</v>
      </c>
      <c r="F203" s="119">
        <v>0</v>
      </c>
      <c r="G203" s="104">
        <v>0</v>
      </c>
    </row>
    <row r="204" spans="2:7" x14ac:dyDescent="0.3">
      <c r="B204" s="102" t="s">
        <v>572</v>
      </c>
      <c r="C204" s="1" t="s">
        <v>573</v>
      </c>
      <c r="D204" s="103" t="s">
        <v>33</v>
      </c>
      <c r="E204" s="11">
        <v>20</v>
      </c>
      <c r="F204" s="119">
        <v>0</v>
      </c>
      <c r="G204" s="104">
        <v>0</v>
      </c>
    </row>
    <row r="205" spans="2:7" x14ac:dyDescent="0.3">
      <c r="B205" s="102" t="s">
        <v>574</v>
      </c>
      <c r="C205" s="1" t="s">
        <v>708</v>
      </c>
      <c r="D205" s="103" t="s">
        <v>7</v>
      </c>
      <c r="E205" s="11">
        <v>3</v>
      </c>
      <c r="F205" s="119">
        <v>0</v>
      </c>
      <c r="G205" s="104">
        <v>0</v>
      </c>
    </row>
    <row r="206" spans="2:7" x14ac:dyDescent="0.3">
      <c r="B206" s="102" t="s">
        <v>575</v>
      </c>
      <c r="C206" s="5" t="s">
        <v>576</v>
      </c>
      <c r="D206" s="103" t="s">
        <v>7</v>
      </c>
      <c r="E206" s="11">
        <v>12</v>
      </c>
      <c r="F206" s="119">
        <v>0</v>
      </c>
      <c r="G206" s="104">
        <v>0</v>
      </c>
    </row>
    <row r="207" spans="2:7" x14ac:dyDescent="0.3">
      <c r="B207" s="102" t="s">
        <v>577</v>
      </c>
      <c r="C207" s="1" t="s">
        <v>578</v>
      </c>
      <c r="D207" s="103" t="s">
        <v>7</v>
      </c>
      <c r="E207" s="11">
        <v>50</v>
      </c>
      <c r="F207" s="119">
        <v>0</v>
      </c>
      <c r="G207" s="104">
        <v>0</v>
      </c>
    </row>
    <row r="208" spans="2:7" x14ac:dyDescent="0.3">
      <c r="B208" s="102" t="s">
        <v>579</v>
      </c>
      <c r="C208" s="1" t="s">
        <v>580</v>
      </c>
      <c r="D208" s="103" t="s">
        <v>7</v>
      </c>
      <c r="E208" s="11">
        <v>2</v>
      </c>
      <c r="F208" s="119">
        <v>0</v>
      </c>
      <c r="G208" s="104">
        <v>0</v>
      </c>
    </row>
    <row r="209" spans="2:7" x14ac:dyDescent="0.3">
      <c r="B209" s="102" t="s">
        <v>581</v>
      </c>
      <c r="C209" s="1" t="s">
        <v>582</v>
      </c>
      <c r="D209" s="103" t="s">
        <v>7</v>
      </c>
      <c r="E209" s="11">
        <v>1</v>
      </c>
      <c r="F209" s="119">
        <v>0</v>
      </c>
      <c r="G209" s="104">
        <v>0</v>
      </c>
    </row>
    <row r="210" spans="2:7" x14ac:dyDescent="0.3">
      <c r="B210" s="102" t="s">
        <v>583</v>
      </c>
      <c r="C210" s="1" t="s">
        <v>584</v>
      </c>
      <c r="D210" s="103" t="s">
        <v>7</v>
      </c>
      <c r="E210" s="11">
        <f>77*2</f>
        <v>154</v>
      </c>
      <c r="F210" s="119">
        <v>0</v>
      </c>
      <c r="G210" s="104">
        <v>0</v>
      </c>
    </row>
    <row r="211" spans="2:7" x14ac:dyDescent="0.3">
      <c r="B211" s="102" t="s">
        <v>585</v>
      </c>
      <c r="C211" s="1" t="s">
        <v>586</v>
      </c>
      <c r="D211" s="103" t="s">
        <v>7</v>
      </c>
      <c r="E211" s="11">
        <f>17*2</f>
        <v>34</v>
      </c>
      <c r="F211" s="119">
        <v>0</v>
      </c>
      <c r="G211" s="104">
        <v>0</v>
      </c>
    </row>
    <row r="212" spans="2:7" ht="56" x14ac:dyDescent="0.3">
      <c r="B212" s="102" t="s">
        <v>587</v>
      </c>
      <c r="C212" s="1" t="s">
        <v>588</v>
      </c>
      <c r="D212" s="103" t="s">
        <v>7</v>
      </c>
      <c r="E212" s="11">
        <f>16*2</f>
        <v>32</v>
      </c>
      <c r="F212" s="119">
        <v>0</v>
      </c>
      <c r="G212" s="104">
        <v>0</v>
      </c>
    </row>
    <row r="213" spans="2:7" x14ac:dyDescent="0.3">
      <c r="B213" s="102" t="s">
        <v>589</v>
      </c>
      <c r="C213" s="1" t="s">
        <v>590</v>
      </c>
      <c r="D213" s="103" t="s">
        <v>33</v>
      </c>
      <c r="E213" s="11">
        <v>150</v>
      </c>
      <c r="F213" s="119">
        <v>0</v>
      </c>
      <c r="G213" s="104">
        <v>0</v>
      </c>
    </row>
    <row r="214" spans="2:7" x14ac:dyDescent="0.3">
      <c r="B214" s="102" t="s">
        <v>591</v>
      </c>
      <c r="C214" s="1" t="s">
        <v>592</v>
      </c>
      <c r="D214" s="103" t="s">
        <v>33</v>
      </c>
      <c r="E214" s="11">
        <f>115*2</f>
        <v>230</v>
      </c>
      <c r="F214" s="119">
        <v>0</v>
      </c>
      <c r="G214" s="104">
        <v>0</v>
      </c>
    </row>
    <row r="215" spans="2:7" x14ac:dyDescent="0.3">
      <c r="B215" s="102" t="s">
        <v>593</v>
      </c>
      <c r="C215" s="1" t="s">
        <v>594</v>
      </c>
      <c r="D215" s="103" t="s">
        <v>33</v>
      </c>
      <c r="E215" s="11">
        <v>250</v>
      </c>
      <c r="F215" s="119">
        <v>0</v>
      </c>
      <c r="G215" s="104">
        <v>0</v>
      </c>
    </row>
    <row r="216" spans="2:7" x14ac:dyDescent="0.3">
      <c r="B216" s="102" t="s">
        <v>595</v>
      </c>
      <c r="C216" s="1" t="s">
        <v>596</v>
      </c>
      <c r="D216" s="103" t="s">
        <v>33</v>
      </c>
      <c r="E216" s="11">
        <v>300</v>
      </c>
      <c r="F216" s="119">
        <v>0</v>
      </c>
      <c r="G216" s="104">
        <v>0</v>
      </c>
    </row>
    <row r="217" spans="2:7" x14ac:dyDescent="0.3">
      <c r="B217" s="102" t="s">
        <v>597</v>
      </c>
      <c r="C217" s="1" t="s">
        <v>598</v>
      </c>
      <c r="D217" s="103" t="s">
        <v>7</v>
      </c>
      <c r="E217" s="11">
        <v>1</v>
      </c>
      <c r="F217" s="119">
        <v>0</v>
      </c>
      <c r="G217" s="104">
        <v>0</v>
      </c>
    </row>
    <row r="218" spans="2:7" x14ac:dyDescent="0.3">
      <c r="B218" s="102" t="s">
        <v>599</v>
      </c>
      <c r="C218" s="1" t="s">
        <v>600</v>
      </c>
      <c r="D218" s="103" t="s">
        <v>7</v>
      </c>
      <c r="E218" s="11">
        <v>100</v>
      </c>
      <c r="F218" s="119">
        <v>0</v>
      </c>
      <c r="G218" s="104">
        <v>0</v>
      </c>
    </row>
    <row r="219" spans="2:7" ht="28" x14ac:dyDescent="0.3">
      <c r="B219" s="102" t="s">
        <v>601</v>
      </c>
      <c r="C219" s="1" t="s">
        <v>602</v>
      </c>
      <c r="D219" s="103" t="s">
        <v>7</v>
      </c>
      <c r="E219" s="11">
        <v>1000</v>
      </c>
      <c r="F219" s="119">
        <v>0</v>
      </c>
      <c r="G219" s="104">
        <v>0</v>
      </c>
    </row>
    <row r="220" spans="2:7" ht="28" x14ac:dyDescent="0.3">
      <c r="B220" s="102" t="s">
        <v>603</v>
      </c>
      <c r="C220" s="2" t="s">
        <v>604</v>
      </c>
      <c r="D220" s="103" t="s">
        <v>7</v>
      </c>
      <c r="E220" s="11">
        <v>500</v>
      </c>
      <c r="F220" s="119">
        <v>0</v>
      </c>
      <c r="G220" s="104">
        <v>0</v>
      </c>
    </row>
    <row r="221" spans="2:7" x14ac:dyDescent="0.3">
      <c r="B221" s="102" t="s">
        <v>605</v>
      </c>
      <c r="C221" s="17" t="s">
        <v>606</v>
      </c>
      <c r="D221" s="142" t="s">
        <v>7</v>
      </c>
      <c r="E221" s="11">
        <v>20</v>
      </c>
      <c r="F221" s="119">
        <v>0</v>
      </c>
      <c r="G221" s="104">
        <v>0</v>
      </c>
    </row>
    <row r="222" spans="2:7" x14ac:dyDescent="0.3">
      <c r="B222" s="102" t="s">
        <v>607</v>
      </c>
      <c r="C222" s="17" t="s">
        <v>608</v>
      </c>
      <c r="D222" s="142" t="s">
        <v>7</v>
      </c>
      <c r="E222" s="11">
        <v>10</v>
      </c>
      <c r="F222" s="119">
        <v>0</v>
      </c>
      <c r="G222" s="104">
        <v>0</v>
      </c>
    </row>
    <row r="223" spans="2:7" x14ac:dyDescent="0.3">
      <c r="B223" s="102" t="s">
        <v>609</v>
      </c>
      <c r="C223" s="1" t="s">
        <v>610</v>
      </c>
      <c r="D223" s="103" t="s">
        <v>7</v>
      </c>
      <c r="E223" s="11">
        <v>6</v>
      </c>
      <c r="F223" s="119">
        <v>0</v>
      </c>
      <c r="G223" s="104">
        <v>0</v>
      </c>
    </row>
    <row r="224" spans="2:7" x14ac:dyDescent="0.3">
      <c r="B224" s="121" t="s">
        <v>611</v>
      </c>
      <c r="C224" s="122" t="s">
        <v>612</v>
      </c>
      <c r="D224" s="122"/>
      <c r="E224" s="123"/>
      <c r="F224" s="124">
        <v>1108645193.4141471</v>
      </c>
      <c r="G224" s="125">
        <f>SUM(G225:G233)</f>
        <v>0</v>
      </c>
    </row>
    <row r="225" spans="2:7" x14ac:dyDescent="0.3">
      <c r="B225" s="102" t="s">
        <v>613</v>
      </c>
      <c r="C225" s="1" t="s">
        <v>614</v>
      </c>
      <c r="D225" s="103" t="s">
        <v>7</v>
      </c>
      <c r="E225" s="11">
        <v>600</v>
      </c>
      <c r="F225" s="119">
        <v>0</v>
      </c>
      <c r="G225" s="104">
        <v>0</v>
      </c>
    </row>
    <row r="226" spans="2:7" x14ac:dyDescent="0.3">
      <c r="B226" s="102" t="s">
        <v>615</v>
      </c>
      <c r="C226" s="5" t="s">
        <v>616</v>
      </c>
      <c r="D226" s="103" t="s">
        <v>7</v>
      </c>
      <c r="E226" s="11">
        <v>36</v>
      </c>
      <c r="F226" s="119">
        <v>0</v>
      </c>
      <c r="G226" s="104">
        <v>0</v>
      </c>
    </row>
    <row r="227" spans="2:7" x14ac:dyDescent="0.3">
      <c r="B227" s="102" t="s">
        <v>617</v>
      </c>
      <c r="C227" s="1" t="s">
        <v>618</v>
      </c>
      <c r="D227" s="103" t="s">
        <v>7</v>
      </c>
      <c r="E227" s="11">
        <v>30</v>
      </c>
      <c r="F227" s="119">
        <v>0</v>
      </c>
      <c r="G227" s="104">
        <v>0</v>
      </c>
    </row>
    <row r="228" spans="2:7" x14ac:dyDescent="0.3">
      <c r="B228" s="102" t="s">
        <v>619</v>
      </c>
      <c r="C228" s="1" t="s">
        <v>620</v>
      </c>
      <c r="D228" s="103" t="s">
        <v>7</v>
      </c>
      <c r="E228" s="11">
        <v>5</v>
      </c>
      <c r="F228" s="119">
        <v>0</v>
      </c>
      <c r="G228" s="104">
        <v>0</v>
      </c>
    </row>
    <row r="229" spans="2:7" x14ac:dyDescent="0.3">
      <c r="B229" s="102" t="s">
        <v>621</v>
      </c>
      <c r="C229" s="1" t="s">
        <v>622</v>
      </c>
      <c r="D229" s="103" t="s">
        <v>7</v>
      </c>
      <c r="E229" s="11">
        <v>170</v>
      </c>
      <c r="F229" s="119">
        <v>0</v>
      </c>
      <c r="G229" s="104">
        <v>0</v>
      </c>
    </row>
    <row r="230" spans="2:7" ht="34" customHeight="1" x14ac:dyDescent="0.3">
      <c r="B230" s="102" t="s">
        <v>623</v>
      </c>
      <c r="C230" s="1" t="s">
        <v>624</v>
      </c>
      <c r="D230" s="103" t="s">
        <v>7</v>
      </c>
      <c r="E230" s="11">
        <v>2</v>
      </c>
      <c r="F230" s="119">
        <v>0</v>
      </c>
      <c r="G230" s="104">
        <v>0</v>
      </c>
    </row>
    <row r="231" spans="2:7" x14ac:dyDescent="0.3">
      <c r="B231" s="102" t="s">
        <v>625</v>
      </c>
      <c r="C231" s="1" t="s">
        <v>626</v>
      </c>
      <c r="D231" s="103" t="s">
        <v>26</v>
      </c>
      <c r="E231" s="11">
        <v>50</v>
      </c>
      <c r="F231" s="119">
        <v>0</v>
      </c>
      <c r="G231" s="104">
        <v>0</v>
      </c>
    </row>
    <row r="232" spans="2:7" x14ac:dyDescent="0.3">
      <c r="B232" s="102" t="s">
        <v>627</v>
      </c>
      <c r="C232" s="1" t="s">
        <v>628</v>
      </c>
      <c r="D232" s="103" t="s">
        <v>7</v>
      </c>
      <c r="E232" s="11">
        <v>6</v>
      </c>
      <c r="F232" s="119">
        <v>0</v>
      </c>
      <c r="G232" s="104">
        <v>0</v>
      </c>
    </row>
    <row r="233" spans="2:7" ht="28" x14ac:dyDescent="0.3">
      <c r="B233" s="102" t="s">
        <v>629</v>
      </c>
      <c r="C233" s="1" t="s">
        <v>630</v>
      </c>
      <c r="D233" s="103" t="s">
        <v>7</v>
      </c>
      <c r="E233" s="11">
        <v>2</v>
      </c>
      <c r="F233" s="119">
        <v>0</v>
      </c>
      <c r="G233" s="104">
        <v>0</v>
      </c>
    </row>
    <row r="234" spans="2:7" x14ac:dyDescent="0.3">
      <c r="B234" s="121" t="s">
        <v>631</v>
      </c>
      <c r="C234" s="122" t="s">
        <v>632</v>
      </c>
      <c r="D234" s="122"/>
      <c r="E234" s="123"/>
      <c r="F234" s="124">
        <v>1230235153.5839264</v>
      </c>
      <c r="G234" s="125">
        <f>SUM(G235:G245)</f>
        <v>0</v>
      </c>
    </row>
    <row r="235" spans="2:7" ht="28" x14ac:dyDescent="0.3">
      <c r="B235" s="102" t="s">
        <v>633</v>
      </c>
      <c r="C235" s="1" t="s">
        <v>634</v>
      </c>
      <c r="D235" s="103" t="s">
        <v>7</v>
      </c>
      <c r="E235" s="11">
        <v>2</v>
      </c>
      <c r="F235" s="119">
        <v>0</v>
      </c>
      <c r="G235" s="104">
        <v>0</v>
      </c>
    </row>
    <row r="236" spans="2:7" x14ac:dyDescent="0.3">
      <c r="B236" s="102" t="s">
        <v>635</v>
      </c>
      <c r="C236" s="1" t="s">
        <v>636</v>
      </c>
      <c r="D236" s="103" t="s">
        <v>7</v>
      </c>
      <c r="E236" s="11">
        <v>2</v>
      </c>
      <c r="F236" s="119">
        <v>0</v>
      </c>
      <c r="G236" s="104">
        <v>0</v>
      </c>
    </row>
    <row r="237" spans="2:7" ht="28" x14ac:dyDescent="0.3">
      <c r="B237" s="102" t="s">
        <v>637</v>
      </c>
      <c r="C237" s="1" t="s">
        <v>709</v>
      </c>
      <c r="D237" s="103" t="s">
        <v>33</v>
      </c>
      <c r="E237" s="11">
        <v>4000</v>
      </c>
      <c r="F237" s="119">
        <v>0</v>
      </c>
      <c r="G237" s="104">
        <v>0</v>
      </c>
    </row>
    <row r="238" spans="2:7" ht="56" x14ac:dyDescent="0.3">
      <c r="B238" s="102" t="s">
        <v>638</v>
      </c>
      <c r="C238" s="1" t="s">
        <v>639</v>
      </c>
      <c r="D238" s="103" t="s">
        <v>7</v>
      </c>
      <c r="E238" s="11">
        <v>400</v>
      </c>
      <c r="F238" s="119">
        <v>0</v>
      </c>
      <c r="G238" s="104">
        <v>0</v>
      </c>
    </row>
    <row r="239" spans="2:7" ht="28" x14ac:dyDescent="0.3">
      <c r="B239" s="102" t="s">
        <v>640</v>
      </c>
      <c r="C239" s="1" t="s">
        <v>641</v>
      </c>
      <c r="D239" s="103" t="s">
        <v>90</v>
      </c>
      <c r="E239" s="11">
        <v>1</v>
      </c>
      <c r="F239" s="119">
        <v>0</v>
      </c>
      <c r="G239" s="104">
        <v>0</v>
      </c>
    </row>
    <row r="240" spans="2:7" ht="42" x14ac:dyDescent="0.3">
      <c r="B240" s="102" t="s">
        <v>642</v>
      </c>
      <c r="C240" s="1" t="s">
        <v>643</v>
      </c>
      <c r="D240" s="103" t="s">
        <v>90</v>
      </c>
      <c r="E240" s="11">
        <v>1</v>
      </c>
      <c r="F240" s="119">
        <v>0</v>
      </c>
      <c r="G240" s="104">
        <v>0</v>
      </c>
    </row>
    <row r="241" spans="2:7" ht="28" x14ac:dyDescent="0.3">
      <c r="B241" s="102" t="s">
        <v>644</v>
      </c>
      <c r="C241" s="1" t="s">
        <v>645</v>
      </c>
      <c r="D241" s="103" t="s">
        <v>90</v>
      </c>
      <c r="E241" s="11">
        <v>1</v>
      </c>
      <c r="F241" s="119">
        <v>0</v>
      </c>
      <c r="G241" s="104">
        <v>0</v>
      </c>
    </row>
    <row r="242" spans="2:7" ht="28" x14ac:dyDescent="0.3">
      <c r="B242" s="102" t="s">
        <v>646</v>
      </c>
      <c r="C242" s="1" t="s">
        <v>647</v>
      </c>
      <c r="D242" s="103" t="s">
        <v>90</v>
      </c>
      <c r="E242" s="11">
        <v>1</v>
      </c>
      <c r="F242" s="119">
        <v>0</v>
      </c>
      <c r="G242" s="104">
        <v>0</v>
      </c>
    </row>
    <row r="243" spans="2:7" x14ac:dyDescent="0.3">
      <c r="B243" s="102" t="s">
        <v>648</v>
      </c>
      <c r="C243" s="1" t="s">
        <v>649</v>
      </c>
      <c r="D243" s="103" t="s">
        <v>90</v>
      </c>
      <c r="E243" s="11">
        <v>1</v>
      </c>
      <c r="F243" s="119">
        <v>0</v>
      </c>
      <c r="G243" s="104">
        <v>0</v>
      </c>
    </row>
    <row r="244" spans="2:7" ht="28" x14ac:dyDescent="0.3">
      <c r="B244" s="102" t="s">
        <v>650</v>
      </c>
      <c r="C244" s="1" t="s">
        <v>651</v>
      </c>
      <c r="D244" s="103" t="s">
        <v>33</v>
      </c>
      <c r="E244" s="11">
        <v>100</v>
      </c>
      <c r="F244" s="119">
        <v>0</v>
      </c>
      <c r="G244" s="104">
        <v>0</v>
      </c>
    </row>
    <row r="245" spans="2:7" ht="14.5" thickBot="1" x14ac:dyDescent="0.35">
      <c r="B245" s="106" t="s">
        <v>652</v>
      </c>
      <c r="C245" s="8" t="s">
        <v>653</v>
      </c>
      <c r="D245" s="107" t="s">
        <v>26</v>
      </c>
      <c r="E245" s="14">
        <v>7000</v>
      </c>
      <c r="F245" s="119">
        <v>0</v>
      </c>
      <c r="G245" s="134">
        <v>0</v>
      </c>
    </row>
    <row r="246" spans="2:7" ht="14.5" thickBot="1" x14ac:dyDescent="0.35">
      <c r="B246" s="227" t="s">
        <v>668</v>
      </c>
      <c r="C246" s="228"/>
      <c r="D246" s="228"/>
      <c r="E246" s="228"/>
      <c r="F246" s="145">
        <v>9259736418.5511703</v>
      </c>
      <c r="G246" s="61">
        <v>0</v>
      </c>
    </row>
    <row r="247" spans="2:7" x14ac:dyDescent="0.3">
      <c r="G247" s="146"/>
    </row>
    <row r="248" spans="2:7" x14ac:dyDescent="0.3">
      <c r="F248" s="88"/>
    </row>
  </sheetData>
  <mergeCells count="14">
    <mergeCell ref="B111:B112"/>
    <mergeCell ref="B159:B160"/>
    <mergeCell ref="B190:B192"/>
    <mergeCell ref="B246:E246"/>
    <mergeCell ref="G4:G5"/>
    <mergeCell ref="F4:F5"/>
    <mergeCell ref="B6:E6"/>
    <mergeCell ref="B91:B92"/>
    <mergeCell ref="B2:E2"/>
    <mergeCell ref="B3:E3"/>
    <mergeCell ref="B4:B5"/>
    <mergeCell ref="C4:C5"/>
    <mergeCell ref="D4:D5"/>
    <mergeCell ref="E4:E5"/>
  </mergeCells>
  <pageMargins left="0.7" right="0.7" top="0.75" bottom="0.75" header="0.3" footer="0.3"/>
  <pageSetup paperSize="9" scale="1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TOTALIZADOR</vt:lpstr>
      <vt:lpstr>FASE I - Alcance 1.1</vt:lpstr>
      <vt:lpstr>FASE I - Alcance 1.2 y 1.3</vt:lpstr>
      <vt:lpstr>FASE II</vt:lpstr>
      <vt:lpstr>TOTALIZADOR!_Toc162083464</vt:lpstr>
      <vt:lpstr>'FASE I - Alcance 1.1'!Área_de_impresión</vt:lpstr>
      <vt:lpstr>'FASE I - Alcance 1.2 y 1.3'!Área_de_impresión</vt:lpstr>
      <vt:lpstr>'FASE II'!Área_de_impresión</vt:lpstr>
      <vt:lpstr>TOTALIZADOR!Área_de_impresión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Rodriguez Herrera, Diego</cp:lastModifiedBy>
  <cp:lastPrinted>2024-04-10T16:15:36Z</cp:lastPrinted>
  <dcterms:created xsi:type="dcterms:W3CDTF">2024-03-07T12:09:57Z</dcterms:created>
  <dcterms:modified xsi:type="dcterms:W3CDTF">2024-04-11T15:39:42Z</dcterms:modified>
</cp:coreProperties>
</file>