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defaultThemeVersion="166925"/>
  <mc:AlternateContent xmlns:mc="http://schemas.openxmlformats.org/markup-compatibility/2006">
    <mc:Choice Requires="x15">
      <x15ac:absPath xmlns:x15ac="http://schemas.microsoft.com/office/spreadsheetml/2010/11/ac" url="C:\Users\s7939516\Downloads\"/>
    </mc:Choice>
  </mc:AlternateContent>
  <xr:revisionPtr revIDLastSave="0" documentId="13_ncr:1_{ACFF9400-3A4C-4BC2-BD4E-4C73C8C3EDB7}" xr6:coauthVersionLast="47" xr6:coauthVersionMax="47" xr10:uidLastSave="{00000000-0000-0000-0000-000000000000}"/>
  <bookViews>
    <workbookView xWindow="-110" yWindow="-110" windowWidth="19420" windowHeight="11620" xr2:uid="{93860D11-1106-4123-8A10-3A242EBED336}"/>
  </bookViews>
  <sheets>
    <sheet name="SIMULADO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1" l="1"/>
  <c r="M29" i="1" s="1"/>
  <c r="M91" i="1"/>
  <c r="M90" i="1"/>
  <c r="M89" i="1"/>
  <c r="M88" i="1"/>
  <c r="M87" i="1"/>
  <c r="F87" i="1"/>
  <c r="F88" i="1" s="1"/>
  <c r="F89" i="1" s="1"/>
  <c r="F90" i="1" s="1"/>
  <c r="F91" i="1" s="1"/>
  <c r="F27" i="1"/>
  <c r="N88" i="1" l="1"/>
  <c r="P88" i="1" s="1"/>
  <c r="N89" i="1"/>
  <c r="P89" i="1" s="1"/>
  <c r="N90" i="1"/>
  <c r="P90" i="1" s="1"/>
  <c r="N91" i="1"/>
  <c r="N87" i="1"/>
  <c r="P87" i="1" s="1"/>
  <c r="M66" i="1"/>
  <c r="P91" i="1"/>
  <c r="M31" i="1"/>
  <c r="M27" i="1"/>
  <c r="M33" i="1"/>
  <c r="H27" i="1"/>
  <c r="M72" i="1"/>
  <c r="M68" i="1"/>
  <c r="M64" i="1"/>
  <c r="M60" i="1"/>
  <c r="M56" i="1"/>
  <c r="M52" i="1"/>
  <c r="M48" i="1"/>
  <c r="M44" i="1"/>
  <c r="M40" i="1"/>
  <c r="M36" i="1"/>
  <c r="M73" i="1"/>
  <c r="M69" i="1"/>
  <c r="M65" i="1"/>
  <c r="M61" i="1"/>
  <c r="M57" i="1"/>
  <c r="M53" i="1"/>
  <c r="M49" i="1"/>
  <c r="M45" i="1"/>
  <c r="M41" i="1"/>
  <c r="M37" i="1"/>
  <c r="M28" i="1"/>
  <c r="M32" i="1"/>
  <c r="M30" i="1"/>
  <c r="M34" i="1"/>
  <c r="M35" i="1"/>
  <c r="M38" i="1"/>
  <c r="M39" i="1"/>
  <c r="M42" i="1"/>
  <c r="M43" i="1"/>
  <c r="M46" i="1"/>
  <c r="M47" i="1"/>
  <c r="M50" i="1"/>
  <c r="M51" i="1"/>
  <c r="M54" i="1"/>
  <c r="M55" i="1"/>
  <c r="M58" i="1"/>
  <c r="M59" i="1"/>
  <c r="M62" i="1"/>
  <c r="M63" i="1"/>
  <c r="M67" i="1"/>
  <c r="M70" i="1"/>
  <c r="M71" i="1"/>
  <c r="M74" i="1"/>
  <c r="M75" i="1"/>
  <c r="M76" i="1"/>
  <c r="M77" i="1"/>
  <c r="M78" i="1"/>
  <c r="M79" i="1"/>
  <c r="M80" i="1"/>
  <c r="M81" i="1"/>
  <c r="M82" i="1"/>
  <c r="M83" i="1"/>
  <c r="M84" i="1"/>
  <c r="M85" i="1"/>
  <c r="M86" i="1"/>
  <c r="G27" i="1" l="1"/>
  <c r="N27" i="1" s="1"/>
  <c r="K27" i="1" s="1"/>
  <c r="O27" i="1" s="1"/>
  <c r="O79" i="1"/>
  <c r="O81" i="1"/>
  <c r="O83" i="1"/>
  <c r="O85" i="1"/>
  <c r="O77" i="1"/>
  <c r="O84" i="1"/>
  <c r="O80" i="1"/>
  <c r="O76" i="1"/>
  <c r="O75" i="1"/>
  <c r="O86" i="1"/>
  <c r="O82" i="1"/>
  <c r="O78" i="1"/>
  <c r="O14" i="1" l="1"/>
  <c r="F28" i="1"/>
  <c r="H28" i="1" s="1"/>
  <c r="G28" i="1" s="1"/>
  <c r="F29" i="1" s="1"/>
  <c r="H29" i="1" s="1"/>
  <c r="G29" i="1" s="1"/>
  <c r="F30" i="1" s="1"/>
  <c r="N28" i="1" l="1"/>
  <c r="K28" i="1" s="1"/>
  <c r="H30" i="1"/>
  <c r="G30" i="1" s="1"/>
  <c r="N30" i="1" s="1"/>
  <c r="K30" i="1" s="1"/>
  <c r="N29" i="1"/>
  <c r="K29" i="1" s="1"/>
  <c r="O30" i="1" l="1"/>
  <c r="O29" i="1"/>
  <c r="O28" i="1"/>
  <c r="F31" i="1"/>
  <c r="H31" i="1" s="1"/>
  <c r="G31" i="1" l="1"/>
  <c r="N31" i="1" s="1"/>
  <c r="K31" i="1" s="1"/>
  <c r="O31" i="1" l="1"/>
  <c r="F32" i="1"/>
  <c r="H32" i="1" l="1"/>
  <c r="G32" i="1" s="1"/>
  <c r="N32" i="1" s="1"/>
  <c r="K32" i="1" s="1"/>
  <c r="O32" i="1" l="1"/>
  <c r="F33" i="1"/>
  <c r="H33" i="1" l="1"/>
  <c r="G33" i="1" s="1"/>
  <c r="F34" i="1" s="1"/>
  <c r="N33" i="1" l="1"/>
  <c r="K33" i="1" s="1"/>
  <c r="H34" i="1"/>
  <c r="G34" i="1" s="1"/>
  <c r="F35" i="1" s="1"/>
  <c r="O33" i="1" l="1"/>
  <c r="H35" i="1"/>
  <c r="G35" i="1" s="1"/>
  <c r="N35" i="1" s="1"/>
  <c r="K35" i="1" s="1"/>
  <c r="N34" i="1"/>
  <c r="K34" i="1" s="1"/>
  <c r="O34" i="1" l="1"/>
  <c r="O35" i="1"/>
  <c r="F36" i="1"/>
  <c r="H36" i="1" l="1"/>
  <c r="G36" i="1" s="1"/>
  <c r="F37" i="1" s="1"/>
  <c r="N36" i="1" l="1"/>
  <c r="K36" i="1" s="1"/>
  <c r="H37" i="1"/>
  <c r="G37" i="1" s="1"/>
  <c r="N37" i="1" s="1"/>
  <c r="K37" i="1" s="1"/>
  <c r="O37" i="1" l="1"/>
  <c r="O36" i="1"/>
  <c r="F38" i="1"/>
  <c r="H38" i="1" s="1"/>
  <c r="G38" i="1" s="1"/>
  <c r="F39" i="1" s="1"/>
  <c r="N38" i="1" l="1"/>
  <c r="K38" i="1" s="1"/>
  <c r="H39" i="1"/>
  <c r="G39" i="1" s="1"/>
  <c r="F40" i="1" s="1"/>
  <c r="O38" i="1" l="1"/>
  <c r="N39" i="1"/>
  <c r="K39" i="1" s="1"/>
  <c r="H40" i="1"/>
  <c r="G40" i="1" s="1"/>
  <c r="F41" i="1" s="1"/>
  <c r="O39" i="1" l="1"/>
  <c r="N40" i="1"/>
  <c r="K40" i="1" s="1"/>
  <c r="H41" i="1"/>
  <c r="G41" i="1" s="1"/>
  <c r="N41" i="1" s="1"/>
  <c r="K41" i="1" s="1"/>
  <c r="O40" i="1" l="1"/>
  <c r="O41" i="1"/>
  <c r="F42" i="1"/>
  <c r="H42" i="1" s="1"/>
  <c r="G42" i="1" s="1"/>
  <c r="N42" i="1" s="1"/>
  <c r="K42" i="1" s="1"/>
  <c r="O42" i="1" l="1"/>
  <c r="F43" i="1"/>
  <c r="H43" i="1" l="1"/>
  <c r="G43" i="1" s="1"/>
  <c r="F44" i="1" s="1"/>
  <c r="N43" i="1" l="1"/>
  <c r="K43" i="1" s="1"/>
  <c r="H44" i="1"/>
  <c r="G44" i="1" s="1"/>
  <c r="F45" i="1" s="1"/>
  <c r="O43" i="1" l="1"/>
  <c r="N44" i="1"/>
  <c r="K44" i="1" s="1"/>
  <c r="H45" i="1"/>
  <c r="G45" i="1" s="1"/>
  <c r="N45" i="1" s="1"/>
  <c r="K45" i="1" s="1"/>
  <c r="O45" i="1" l="1"/>
  <c r="O44" i="1"/>
  <c r="F46" i="1"/>
  <c r="H46" i="1" s="1"/>
  <c r="G46" i="1" s="1"/>
  <c r="N46" i="1" s="1"/>
  <c r="K46" i="1" s="1"/>
  <c r="O46" i="1" l="1"/>
  <c r="F47" i="1"/>
  <c r="H47" i="1" s="1"/>
  <c r="G47" i="1" s="1"/>
  <c r="F48" i="1" s="1"/>
  <c r="N47" i="1" l="1"/>
  <c r="K47" i="1" s="1"/>
  <c r="H48" i="1"/>
  <c r="G48" i="1" s="1"/>
  <c r="F49" i="1" s="1"/>
  <c r="O47" i="1" l="1"/>
  <c r="N48" i="1"/>
  <c r="K48" i="1" s="1"/>
  <c r="H49" i="1"/>
  <c r="G49" i="1" s="1"/>
  <c r="N49" i="1" s="1"/>
  <c r="K49" i="1" s="1"/>
  <c r="O49" i="1" l="1"/>
  <c r="O48" i="1"/>
  <c r="F50" i="1"/>
  <c r="H50" i="1" l="1"/>
  <c r="G50" i="1" s="1"/>
  <c r="N50" i="1" s="1"/>
  <c r="K50" i="1" s="1"/>
  <c r="O50" i="1" l="1"/>
  <c r="F51" i="1"/>
  <c r="H51" i="1" s="1"/>
  <c r="G51" i="1" s="1"/>
  <c r="F52" i="1" s="1"/>
  <c r="N51" i="1" l="1"/>
  <c r="K51" i="1" s="1"/>
  <c r="H52" i="1"/>
  <c r="G52" i="1" s="1"/>
  <c r="F53" i="1" s="1"/>
  <c r="O51" i="1" l="1"/>
  <c r="H53" i="1"/>
  <c r="G53" i="1" s="1"/>
  <c r="N53" i="1" s="1"/>
  <c r="K53" i="1" s="1"/>
  <c r="N52" i="1"/>
  <c r="K52" i="1" s="1"/>
  <c r="O53" i="1" l="1"/>
  <c r="O52" i="1"/>
  <c r="F54" i="1"/>
  <c r="H54" i="1" s="1"/>
  <c r="G54" i="1" s="1"/>
  <c r="N54" i="1" s="1"/>
  <c r="K54" i="1" s="1"/>
  <c r="O54" i="1" l="1"/>
  <c r="F55" i="1"/>
  <c r="H55" i="1" l="1"/>
  <c r="G55" i="1" s="1"/>
  <c r="F56" i="1" s="1"/>
  <c r="H56" i="1" l="1"/>
  <c r="G56" i="1" s="1"/>
  <c r="F57" i="1" s="1"/>
  <c r="N55" i="1"/>
  <c r="K55" i="1" s="1"/>
  <c r="O55" i="1" l="1"/>
  <c r="H57" i="1"/>
  <c r="G57" i="1" s="1"/>
  <c r="N57" i="1" s="1"/>
  <c r="K57" i="1" s="1"/>
  <c r="N56" i="1"/>
  <c r="K56" i="1" s="1"/>
  <c r="O56" i="1" l="1"/>
  <c r="O57" i="1"/>
  <c r="F58" i="1"/>
  <c r="H58" i="1" s="1"/>
  <c r="G58" i="1" s="1"/>
  <c r="N58" i="1" s="1"/>
  <c r="K58" i="1" s="1"/>
  <c r="O58" i="1" l="1"/>
  <c r="F59" i="1"/>
  <c r="H59" i="1" s="1"/>
  <c r="G59" i="1" s="1"/>
  <c r="F60" i="1" s="1"/>
  <c r="N59" i="1" l="1"/>
  <c r="K59" i="1" s="1"/>
  <c r="H60" i="1"/>
  <c r="G60" i="1" s="1"/>
  <c r="F61" i="1" s="1"/>
  <c r="O59" i="1" l="1"/>
  <c r="H61" i="1"/>
  <c r="G61" i="1" s="1"/>
  <c r="N61" i="1" s="1"/>
  <c r="K61" i="1" s="1"/>
  <c r="N60" i="1"/>
  <c r="K60" i="1" s="1"/>
  <c r="O61" i="1" l="1"/>
  <c r="O60" i="1"/>
  <c r="F62" i="1"/>
  <c r="H62" i="1" s="1"/>
  <c r="G62" i="1" s="1"/>
  <c r="N62" i="1" s="1"/>
  <c r="K62" i="1" s="1"/>
  <c r="O62" i="1" l="1"/>
  <c r="F63" i="1"/>
  <c r="H63" i="1" s="1"/>
  <c r="G63" i="1" s="1"/>
  <c r="F64" i="1" s="1"/>
  <c r="N63" i="1" l="1"/>
  <c r="K63" i="1" s="1"/>
  <c r="H64" i="1"/>
  <c r="G64" i="1" s="1"/>
  <c r="F65" i="1" s="1"/>
  <c r="O63" i="1" l="1"/>
  <c r="N64" i="1"/>
  <c r="K64" i="1" s="1"/>
  <c r="H65" i="1"/>
  <c r="G65" i="1" s="1"/>
  <c r="N65" i="1" s="1"/>
  <c r="K65" i="1" s="1"/>
  <c r="O64" i="1" l="1"/>
  <c r="O65" i="1"/>
  <c r="F66" i="1"/>
  <c r="H66" i="1" l="1"/>
  <c r="G66" i="1" s="1"/>
  <c r="N66" i="1" s="1"/>
  <c r="K66" i="1" s="1"/>
  <c r="O66" i="1" l="1"/>
  <c r="F67" i="1"/>
  <c r="H67" i="1" s="1"/>
  <c r="G67" i="1" s="1"/>
  <c r="F68" i="1" s="1"/>
  <c r="H68" i="1" s="1"/>
  <c r="G68" i="1" s="1"/>
  <c r="F69" i="1" s="1"/>
  <c r="N67" i="1" l="1"/>
  <c r="K67" i="1" s="1"/>
  <c r="N68" i="1"/>
  <c r="K68" i="1" s="1"/>
  <c r="H69" i="1"/>
  <c r="G69" i="1" s="1"/>
  <c r="N69" i="1" s="1"/>
  <c r="K69" i="1" s="1"/>
  <c r="O69" i="1" l="1"/>
  <c r="O67" i="1"/>
  <c r="O68" i="1"/>
  <c r="F70" i="1"/>
  <c r="H70" i="1" s="1"/>
  <c r="G70" i="1" s="1"/>
  <c r="N70" i="1" s="1"/>
  <c r="K70" i="1" s="1"/>
  <c r="O70" i="1" l="1"/>
  <c r="F71" i="1"/>
  <c r="H71" i="1" s="1"/>
  <c r="G71" i="1" s="1"/>
  <c r="F72" i="1" s="1"/>
  <c r="N71" i="1" l="1"/>
  <c r="K71" i="1" s="1"/>
  <c r="H72" i="1"/>
  <c r="G72" i="1" s="1"/>
  <c r="F73" i="1" s="1"/>
  <c r="O71" i="1" l="1"/>
  <c r="N72" i="1"/>
  <c r="K72" i="1" s="1"/>
  <c r="H73" i="1"/>
  <c r="G73" i="1" s="1"/>
  <c r="N73" i="1" s="1"/>
  <c r="K73" i="1" s="1"/>
  <c r="O73" i="1" l="1"/>
  <c r="O72" i="1"/>
  <c r="F74" i="1"/>
  <c r="H74" i="1" s="1"/>
  <c r="G74" i="1" s="1"/>
  <c r="N74" i="1" s="1"/>
  <c r="K74" i="1" s="1"/>
  <c r="O74" i="1" l="1"/>
  <c r="F75" i="1"/>
  <c r="H75" i="1" l="1"/>
  <c r="G75" i="1" s="1"/>
  <c r="N75" i="1" s="1"/>
  <c r="K75" i="1" s="1"/>
  <c r="F76" i="1" l="1"/>
  <c r="H76" i="1" l="1"/>
  <c r="G76" i="1" s="1"/>
  <c r="N76" i="1" s="1"/>
  <c r="K76" i="1" s="1"/>
  <c r="F77" i="1" l="1"/>
  <c r="H77" i="1" s="1"/>
  <c r="G77" i="1" s="1"/>
  <c r="N77" i="1" s="1"/>
  <c r="K77" i="1" s="1"/>
  <c r="F78" i="1" l="1"/>
  <c r="H78" i="1" s="1"/>
  <c r="G78" i="1" s="1"/>
  <c r="N78" i="1" s="1"/>
  <c r="K78" i="1" s="1"/>
  <c r="F79" i="1" l="1"/>
  <c r="H79" i="1" s="1"/>
  <c r="G79" i="1" s="1"/>
  <c r="F80" i="1" s="1"/>
  <c r="N79" i="1" l="1"/>
  <c r="K79" i="1" s="1"/>
  <c r="H80" i="1"/>
  <c r="G80" i="1" s="1"/>
  <c r="N80" i="1" s="1"/>
  <c r="K80" i="1" s="1"/>
  <c r="F81" i="1" l="1"/>
  <c r="H81" i="1" l="1"/>
  <c r="G81" i="1" s="1"/>
  <c r="N81" i="1" s="1"/>
  <c r="K81" i="1" s="1"/>
  <c r="F82" i="1" l="1"/>
  <c r="H82" i="1" s="1"/>
  <c r="G82" i="1" s="1"/>
  <c r="N82" i="1" s="1"/>
  <c r="K82" i="1" s="1"/>
  <c r="F83" i="1" l="1"/>
  <c r="H83" i="1" s="1"/>
  <c r="G83" i="1" s="1"/>
  <c r="F84" i="1" l="1"/>
  <c r="N83" i="1"/>
  <c r="K83" i="1" s="1"/>
  <c r="H84" i="1" l="1"/>
  <c r="G84" i="1" s="1"/>
  <c r="N84" i="1" s="1"/>
  <c r="K84" i="1" s="1"/>
  <c r="F85" i="1" l="1"/>
  <c r="H85" i="1" s="1"/>
  <c r="G85" i="1" s="1"/>
  <c r="N85" i="1" s="1"/>
  <c r="K85" i="1" s="1"/>
  <c r="F86" i="1" l="1"/>
  <c r="H86" i="1" l="1"/>
  <c r="G86" i="1" s="1"/>
  <c r="N86" i="1" s="1"/>
  <c r="K86" i="1" s="1"/>
  <c r="G87" i="1" l="1"/>
  <c r="I87" i="1" l="1"/>
  <c r="H87" i="1" s="1"/>
  <c r="G88" i="1" s="1"/>
  <c r="O87" i="1" l="1"/>
  <c r="I88" i="1"/>
  <c r="H88" i="1" s="1"/>
  <c r="G89" i="1" s="1"/>
  <c r="O88" i="1" l="1"/>
  <c r="I89" i="1"/>
  <c r="H89" i="1" s="1"/>
  <c r="O89" i="1" s="1"/>
  <c r="G90" i="1" l="1"/>
  <c r="I90" i="1" s="1"/>
  <c r="H90" i="1" s="1"/>
  <c r="O90" i="1" s="1"/>
  <c r="G91" i="1" l="1"/>
  <c r="I91" i="1" l="1"/>
  <c r="H91" i="1" s="1"/>
  <c r="O91" i="1" s="1"/>
</calcChain>
</file>

<file path=xl/sharedStrings.xml><?xml version="1.0" encoding="utf-8"?>
<sst xmlns="http://schemas.openxmlformats.org/spreadsheetml/2006/main" count="24" uniqueCount="24">
  <si>
    <t>|</t>
  </si>
  <si>
    <t xml:space="preserve">SIMULADOR DE COMPRAS TARJETAS CRÉDITO FÁCIL CODENSA </t>
  </si>
  <si>
    <r>
      <t>En la casilla frente a</t>
    </r>
    <r>
      <rPr>
        <b/>
        <sz val="10"/>
        <color theme="1"/>
        <rFont val="Calibri"/>
        <family val="2"/>
        <scheme val="minor"/>
      </rPr>
      <t xml:space="preserve"> "MONTO" </t>
    </r>
    <r>
      <rPr>
        <sz val="10"/>
        <color theme="1"/>
        <rFont val="Calibri"/>
        <family val="2"/>
        <scheme val="minor"/>
      </rPr>
      <t>digita el valor de la compra que deseas simular</t>
    </r>
  </si>
  <si>
    <t>MONTO</t>
  </si>
  <si>
    <t>PLAZO</t>
  </si>
  <si>
    <r>
      <t>En la casilla frente a</t>
    </r>
    <r>
      <rPr>
        <b/>
        <sz val="10"/>
        <color theme="1"/>
        <rFont val="Calibri"/>
        <family val="2"/>
        <scheme val="minor"/>
      </rPr>
      <t xml:space="preserve"> "PLAZO"</t>
    </r>
    <r>
      <rPr>
        <sz val="10"/>
        <color theme="1"/>
        <rFont val="Calibri"/>
        <family val="2"/>
        <scheme val="minor"/>
      </rPr>
      <t xml:space="preserve"> digita el número de cuotas con las que quieres calcular la simulación</t>
    </r>
  </si>
  <si>
    <t>Tasa Efectiva Anual</t>
  </si>
  <si>
    <r>
      <rPr>
        <sz val="9"/>
        <color theme="1"/>
        <rFont val="Calibri"/>
        <family val="2"/>
        <scheme val="minor"/>
      </rPr>
      <t>En la casilla</t>
    </r>
    <r>
      <rPr>
        <b/>
        <sz val="9"/>
        <color theme="1"/>
        <rFont val="Calibri"/>
        <family val="2"/>
        <scheme val="minor"/>
      </rPr>
      <t xml:space="preserve"> "Tasa Efectiva Anual"</t>
    </r>
    <r>
      <rPr>
        <sz val="9"/>
        <color theme="1"/>
        <rFont val="Calibri"/>
        <family val="2"/>
        <scheme val="minor"/>
      </rPr>
      <t xml:space="preserve"> digita el %  de la tasa efectiva anual del mes de la compra o transacción que deseas simular. El histórico de tasas lo encuentras en:</t>
    </r>
    <r>
      <rPr>
        <u/>
        <sz val="9"/>
        <color theme="10"/>
        <rFont val="Calibri"/>
        <family val="2"/>
        <scheme val="minor"/>
      </rPr>
      <t xml:space="preserve">
https://www.creditofacilcodensa.com/herramientas-globales/tasas-y-tarifas
</t>
    </r>
  </si>
  <si>
    <t>T.N.A</t>
  </si>
  <si>
    <t xml:space="preserve">TOTAL CUOTA MENSUAL* </t>
  </si>
  <si>
    <t>T.N.M.V</t>
  </si>
  <si>
    <t>=(POTENCIA((1+(1.9782/100));(6/30))-1)*100</t>
  </si>
  <si>
    <t>tasa diaria</t>
  </si>
  <si>
    <r>
      <rPr>
        <sz val="10"/>
        <rFont val="Calibri"/>
        <family val="2"/>
        <scheme val="minor"/>
      </rPr>
      <t xml:space="preserve">* El seguro de vida se calcula por el total de la deuda 
</t>
    </r>
    <r>
      <rPr>
        <i/>
        <sz val="10"/>
        <rFont val="Calibri"/>
        <family val="2"/>
        <scheme val="minor"/>
      </rPr>
      <t xml:space="preserve">         (no se calcula por el valor de cada compra)</t>
    </r>
    <r>
      <rPr>
        <sz val="10"/>
        <rFont val="Calibri"/>
        <family val="2"/>
        <scheme val="minor"/>
      </rPr>
      <t xml:space="preserve">
* El valor del seguro se modifica teniendo en cuenta el saldo capital que resulta posterior a los pagos realizados.
* El rango de las primas se puede consultar en
</t>
    </r>
    <r>
      <rPr>
        <u/>
        <sz val="10"/>
        <color theme="10"/>
        <rFont val="Calibri"/>
        <family val="2"/>
        <scheme val="minor"/>
      </rPr>
      <t>https://www.creditofacilcodensa.com/seguros-Axxa/seguro-de-vida-deudor</t>
    </r>
  </si>
  <si>
    <r>
      <t xml:space="preserve">*Al valor total de la cuota mensual le debes sumar el valor de la cuota de utilización de la tarjeta que tengas y el valor de los seguros voluntarios que poseas. Puedes consultar las tarifas en </t>
    </r>
    <r>
      <rPr>
        <sz val="10"/>
        <color theme="8" tint="-0.249977111117893"/>
        <rFont val="Calibri"/>
        <family val="2"/>
        <scheme val="minor"/>
      </rPr>
      <t>https://www.creditofacilcodensa.com/herramientas-globales/tasas-y-tarifas</t>
    </r>
  </si>
  <si>
    <t>La cuota calculada es una aproximación y que el valor real de la cuota del modelo es solo para efectos informativos, que en ningún momento significa una obligación del Banco de garantizar la cuota exacta que aparece en el modelo</t>
  </si>
  <si>
    <t xml:space="preserve">Cuota </t>
  </si>
  <si>
    <t xml:space="preserve">Saldo Inicial </t>
  </si>
  <si>
    <t>Abono a capital</t>
  </si>
  <si>
    <t xml:space="preserve">Pago de Intereses </t>
  </si>
  <si>
    <t>Seguro</t>
  </si>
  <si>
    <t>Total Pago sin Seguro</t>
  </si>
  <si>
    <t>Saldo Capital</t>
  </si>
  <si>
    <t>Total Cuota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</si>
</sst>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3" formatCode="_-* #,##0.00_-;\-* #,##0.00_-;_-* &quot;-&quot;??_-;_-@_-"/>
    <numFmt numFmtId="164" formatCode="_-&quot;$&quot;* #,##0.00_-;\-&quot;$&quot;* #,##0.00_-;_-&quot;$&quot;* &quot;-&quot;??_-;_-@_-"/>
    <numFmt numFmtId="165" formatCode="_ &quot;$&quot;\ * #,##0_ ;_ &quot;$&quot;\ * \-#,##0_ ;_ &quot;$&quot;\ * &quot;-&quot;??_ ;_ @_ "/>
    <numFmt numFmtId="166" formatCode="_ * #,##0_ ;_ * \-#,##0_ ;_ * &quot;-&quot;??_ ;_ @_ "/>
    <numFmt numFmtId="167" formatCode="0.0000%"/>
    <numFmt numFmtId="168" formatCode="0.000000%"/>
    <numFmt numFmtId="169" formatCode="mmm\-yyyy"/>
    <numFmt numFmtId="170" formatCode="0.00000%"/>
  </numFmts>
  <fonts count="28">
    <font>
      <sz val="11"/>
      <color theme="1"/>
      <name val="Calibri"/>
      <family val="2"/>
      <scheme val="minor"/>
    </font>
    <font>
      <sz val="11"/>
      <color theme="1"/>
      <name val="Calibri"/>
      <family val="2"/>
      <scheme val="minor"/>
    </font>
    <font>
      <b/>
      <sz val="12"/>
      <name val="Arial"/>
      <family val="2"/>
    </font>
    <font>
      <sz val="11"/>
      <color theme="0" tint="-4.9989318521683403E-2"/>
      <name val="Calibri"/>
      <family val="2"/>
      <scheme val="minor"/>
    </font>
    <font>
      <sz val="24"/>
      <color theme="0" tint="-4.9989318521683403E-2"/>
      <name val="Calibri"/>
      <family val="2"/>
      <scheme val="minor"/>
    </font>
    <font>
      <sz val="8"/>
      <color theme="1"/>
      <name val="Calibri"/>
      <family val="2"/>
      <scheme val="minor"/>
    </font>
    <font>
      <b/>
      <i/>
      <sz val="12"/>
      <color theme="0" tint="-4.9989318521683403E-2"/>
      <name val="Calibri"/>
      <family val="2"/>
      <scheme val="minor"/>
    </font>
    <font>
      <b/>
      <sz val="16"/>
      <color theme="0"/>
      <name val="Calibri"/>
      <family val="2"/>
      <scheme val="minor"/>
    </font>
    <font>
      <b/>
      <sz val="14"/>
      <color theme="0" tint="-4.9989318521683403E-2"/>
      <name val="Calibri"/>
      <family val="2"/>
      <scheme val="minor"/>
    </font>
    <font>
      <sz val="12"/>
      <color theme="1"/>
      <name val="Calibri"/>
      <family val="2"/>
      <scheme val="minor"/>
    </font>
    <font>
      <b/>
      <sz val="12"/>
      <color theme="0" tint="-4.9989318521683403E-2"/>
      <name val="Arial"/>
      <family val="2"/>
    </font>
    <font>
      <sz val="12"/>
      <color theme="0" tint="-4.9989318521683403E-2"/>
      <name val="Calibri"/>
      <family val="2"/>
      <scheme val="minor"/>
    </font>
    <font>
      <sz val="14"/>
      <color theme="0" tint="-4.9989318521683403E-2"/>
      <name val="Calibri"/>
      <family val="2"/>
      <scheme val="minor"/>
    </font>
    <font>
      <u/>
      <sz val="11"/>
      <color theme="10"/>
      <name val="Calibri"/>
      <family val="2"/>
      <scheme val="minor"/>
    </font>
    <font>
      <sz val="10"/>
      <name val="Calibri"/>
      <family val="2"/>
      <scheme val="minor"/>
    </font>
    <font>
      <sz val="10"/>
      <color theme="8" tint="-0.249977111117893"/>
      <name val="Calibri"/>
      <family val="2"/>
      <scheme val="minor"/>
    </font>
    <font>
      <sz val="24"/>
      <color theme="0"/>
      <name val="Calibri"/>
      <family val="2"/>
      <scheme val="minor"/>
    </font>
    <font>
      <sz val="7.5"/>
      <color theme="1"/>
      <name val="Calibri"/>
      <family val="2"/>
      <scheme val="minor"/>
    </font>
    <font>
      <u/>
      <sz val="10"/>
      <color theme="10"/>
      <name val="Calibri"/>
      <family val="2"/>
      <scheme val="minor"/>
    </font>
    <font>
      <sz val="10"/>
      <color theme="1"/>
      <name val="Calibri"/>
      <family val="2"/>
      <scheme val="minor"/>
    </font>
    <font>
      <b/>
      <sz val="10"/>
      <color theme="0" tint="-4.9989318521683403E-2"/>
      <name val="Arial"/>
      <family val="2"/>
    </font>
    <font>
      <b/>
      <sz val="12"/>
      <color theme="0" tint="-4.9989318521683403E-2"/>
      <name val="Calibri"/>
      <family val="2"/>
      <scheme val="minor"/>
    </font>
    <font>
      <b/>
      <sz val="14"/>
      <color rgb="FFFFC000"/>
      <name val="Calibri"/>
      <family val="2"/>
      <scheme val="minor"/>
    </font>
    <font>
      <i/>
      <sz val="10"/>
      <name val="Calibri"/>
      <family val="2"/>
      <scheme val="minor"/>
    </font>
    <font>
      <b/>
      <sz val="10"/>
      <color theme="1"/>
      <name val="Calibri"/>
      <family val="2"/>
      <scheme val="minor"/>
    </font>
    <font>
      <u/>
      <sz val="9"/>
      <color theme="10"/>
      <name val="Calibri"/>
      <family val="2"/>
      <scheme val="minor"/>
    </font>
    <font>
      <sz val="9"/>
      <color theme="1"/>
      <name val="Calibri"/>
      <family val="2"/>
      <scheme val="minor"/>
    </font>
    <font>
      <b/>
      <sz val="9"/>
      <color theme="1"/>
      <name val="Calibri"/>
      <family val="2"/>
      <scheme val="minor"/>
    </font>
  </fonts>
  <fills count="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93">
    <xf numFmtId="0" fontId="0" fillId="0" borderId="0" xfId="0"/>
    <xf numFmtId="0" fontId="0" fillId="3" borderId="0" xfId="0" applyFill="1"/>
    <xf numFmtId="0" fontId="2" fillId="3" borderId="0" xfId="0" applyFont="1" applyFill="1"/>
    <xf numFmtId="165" fontId="0" fillId="3" borderId="0" xfId="0" applyNumberFormat="1" applyFill="1"/>
    <xf numFmtId="165" fontId="0" fillId="3" borderId="1" xfId="2" applyNumberFormat="1" applyFont="1" applyFill="1" applyBorder="1"/>
    <xf numFmtId="0" fontId="0" fillId="3" borderId="0" xfId="0" applyFill="1" applyAlignment="1">
      <alignment horizontal="center"/>
    </xf>
    <xf numFmtId="169" fontId="0" fillId="3" borderId="1" xfId="0" applyNumberFormat="1" applyFill="1" applyBorder="1"/>
    <xf numFmtId="0" fontId="0" fillId="3" borderId="1" xfId="0" applyFill="1" applyBorder="1"/>
    <xf numFmtId="6" fontId="0" fillId="3" borderId="0" xfId="0" applyNumberFormat="1" applyFill="1"/>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0" fillId="3" borderId="3" xfId="0" applyFill="1" applyBorder="1" applyProtection="1">
      <protection hidden="1"/>
    </xf>
    <xf numFmtId="0" fontId="0" fillId="3" borderId="5" xfId="0" applyFill="1" applyBorder="1" applyAlignment="1" applyProtection="1">
      <alignment horizontal="center"/>
      <protection hidden="1"/>
    </xf>
    <xf numFmtId="0" fontId="0" fillId="3" borderId="0" xfId="0" applyFill="1" applyProtection="1">
      <protection hidden="1"/>
    </xf>
    <xf numFmtId="0" fontId="0" fillId="4" borderId="0" xfId="0" applyFill="1" applyProtection="1">
      <protection hidden="1"/>
    </xf>
    <xf numFmtId="0" fontId="3" fillId="4" borderId="0" xfId="0" applyFont="1" applyFill="1" applyProtection="1">
      <protection hidden="1"/>
    </xf>
    <xf numFmtId="0" fontId="0" fillId="0" borderId="0" xfId="0" applyProtection="1">
      <protection hidden="1"/>
    </xf>
    <xf numFmtId="0" fontId="0" fillId="3" borderId="0" xfId="0" applyFill="1" applyAlignment="1" applyProtection="1">
      <alignment horizontal="center"/>
      <protection hidden="1"/>
    </xf>
    <xf numFmtId="0" fontId="12" fillId="4" borderId="0" xfId="0" applyFont="1" applyFill="1" applyProtection="1">
      <protection hidden="1"/>
    </xf>
    <xf numFmtId="0" fontId="0" fillId="3" borderId="0" xfId="0" applyFill="1" applyAlignment="1" applyProtection="1">
      <alignment vertical="center" wrapText="1"/>
      <protection hidden="1"/>
    </xf>
    <xf numFmtId="165" fontId="0" fillId="3" borderId="1" xfId="2" applyNumberFormat="1" applyFont="1" applyFill="1" applyBorder="1" applyProtection="1">
      <protection hidden="1"/>
    </xf>
    <xf numFmtId="0" fontId="6" fillId="2" borderId="0" xfId="0" applyFont="1" applyFill="1" applyAlignment="1" applyProtection="1">
      <alignment horizontal="center" vertical="center" wrapText="1"/>
      <protection hidden="1"/>
    </xf>
    <xf numFmtId="0" fontId="0" fillId="3" borderId="4" xfId="0" applyFill="1" applyBorder="1" applyProtection="1">
      <protection hidden="1"/>
    </xf>
    <xf numFmtId="0" fontId="0" fillId="3" borderId="6" xfId="0" applyFill="1" applyBorder="1" applyProtection="1">
      <protection hidden="1"/>
    </xf>
    <xf numFmtId="0" fontId="2" fillId="4" borderId="0" xfId="0" applyFont="1" applyFill="1" applyProtection="1">
      <protection hidden="1"/>
    </xf>
    <xf numFmtId="0" fontId="2" fillId="3" borderId="6" xfId="0" applyFont="1" applyFill="1" applyBorder="1" applyProtection="1">
      <protection hidden="1"/>
    </xf>
    <xf numFmtId="168" fontId="11" fillId="4" borderId="0" xfId="3" applyNumberFormat="1" applyFont="1" applyFill="1" applyBorder="1" applyAlignment="1" applyProtection="1">
      <alignment horizontal="right"/>
      <protection hidden="1"/>
    </xf>
    <xf numFmtId="49" fontId="0" fillId="4" borderId="0" xfId="0" applyNumberFormat="1" applyFill="1" applyProtection="1">
      <protection hidden="1"/>
    </xf>
    <xf numFmtId="166" fontId="5" fillId="3" borderId="0" xfId="1" applyNumberFormat="1" applyFont="1" applyFill="1" applyBorder="1" applyAlignment="1" applyProtection="1">
      <alignment horizontal="left" vertical="center" wrapText="1"/>
      <protection hidden="1"/>
    </xf>
    <xf numFmtId="165" fontId="0" fillId="3" borderId="0" xfId="0" applyNumberFormat="1" applyFill="1" applyProtection="1">
      <protection hidden="1"/>
    </xf>
    <xf numFmtId="0" fontId="0" fillId="3" borderId="7" xfId="0" applyFill="1" applyBorder="1" applyAlignment="1" applyProtection="1">
      <alignment horizontal="center"/>
      <protection hidden="1"/>
    </xf>
    <xf numFmtId="0" fontId="0" fillId="3" borderId="8" xfId="0" applyFill="1" applyBorder="1" applyAlignment="1" applyProtection="1">
      <alignment horizontal="center"/>
      <protection hidden="1"/>
    </xf>
    <xf numFmtId="165" fontId="0" fillId="3" borderId="8" xfId="0" applyNumberFormat="1" applyFill="1" applyBorder="1" applyProtection="1">
      <protection hidden="1"/>
    </xf>
    <xf numFmtId="0" fontId="0" fillId="3" borderId="9" xfId="0" applyFill="1" applyBorder="1" applyProtection="1">
      <protection hidden="1"/>
    </xf>
    <xf numFmtId="166" fontId="5" fillId="3" borderId="0" xfId="1" applyNumberFormat="1" applyFont="1" applyFill="1" applyAlignment="1" applyProtection="1">
      <alignment horizontal="left" vertical="center" wrapText="1"/>
      <protection hidden="1"/>
    </xf>
    <xf numFmtId="0" fontId="16" fillId="3" borderId="0" xfId="0" applyFont="1"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13" fillId="3" borderId="0" xfId="4" applyFill="1" applyBorder="1" applyAlignment="1" applyProtection="1">
      <alignment horizontal="center" vertical="top" wrapText="1"/>
      <protection hidden="1"/>
    </xf>
    <xf numFmtId="0" fontId="4" fillId="3" borderId="0" xfId="0" applyFont="1" applyFill="1" applyAlignment="1" applyProtection="1">
      <alignment vertical="center" wrapText="1"/>
      <protection hidden="1"/>
    </xf>
    <xf numFmtId="0" fontId="4" fillId="3" borderId="0" xfId="0" applyFont="1" applyFill="1" applyAlignment="1" applyProtection="1">
      <alignment horizontal="center" vertical="center" wrapText="1"/>
      <protection hidden="1"/>
    </xf>
    <xf numFmtId="0" fontId="14" fillId="3" borderId="6" xfId="4" applyFont="1" applyFill="1" applyBorder="1" applyAlignment="1" applyProtection="1">
      <alignment vertical="top" wrapText="1"/>
      <protection hidden="1"/>
    </xf>
    <xf numFmtId="0" fontId="14" fillId="3" borderId="0" xfId="4" applyFont="1" applyFill="1" applyBorder="1" applyAlignment="1" applyProtection="1">
      <alignment vertical="top" wrapText="1"/>
      <protection hidden="1"/>
    </xf>
    <xf numFmtId="0" fontId="13" fillId="3" borderId="0" xfId="4" applyFill="1" applyBorder="1" applyAlignment="1" applyProtection="1">
      <alignment vertical="top" wrapText="1"/>
      <protection hidden="1"/>
    </xf>
    <xf numFmtId="0" fontId="9" fillId="4" borderId="0" xfId="0" applyFont="1" applyFill="1" applyProtection="1">
      <protection hidden="1"/>
    </xf>
    <xf numFmtId="0" fontId="11" fillId="4" borderId="0" xfId="0" applyFont="1" applyFill="1" applyProtection="1">
      <protection hidden="1"/>
    </xf>
    <xf numFmtId="0" fontId="8" fillId="4" borderId="14" xfId="0" applyFont="1" applyFill="1" applyBorder="1" applyAlignment="1" applyProtection="1">
      <alignment horizontal="center" vertical="center"/>
      <protection hidden="1"/>
    </xf>
    <xf numFmtId="0" fontId="20" fillId="2" borderId="14" xfId="0" applyFont="1" applyFill="1" applyBorder="1" applyAlignment="1" applyProtection="1">
      <alignment horizontal="right" vertical="center"/>
      <protection locked="0"/>
    </xf>
    <xf numFmtId="0" fontId="19" fillId="3" borderId="0" xfId="0" applyFont="1" applyFill="1" applyAlignment="1" applyProtection="1">
      <alignment vertical="center" wrapText="1"/>
      <protection hidden="1"/>
    </xf>
    <xf numFmtId="0" fontId="4" fillId="3" borderId="0" xfId="0" applyFont="1" applyFill="1" applyAlignment="1" applyProtection="1">
      <alignment vertical="center"/>
      <protection hidden="1"/>
    </xf>
    <xf numFmtId="0" fontId="18" fillId="3" borderId="0" xfId="4" applyFont="1" applyFill="1" applyBorder="1" applyAlignment="1" applyProtection="1">
      <alignment vertical="top" wrapText="1"/>
      <protection hidden="1"/>
    </xf>
    <xf numFmtId="0" fontId="19" fillId="3" borderId="0" xfId="0" applyFont="1" applyFill="1" applyAlignment="1" applyProtection="1">
      <alignment horizontal="center" vertical="center" wrapText="1"/>
      <protection hidden="1"/>
    </xf>
    <xf numFmtId="165" fontId="0" fillId="3" borderId="12" xfId="2" applyNumberFormat="1" applyFont="1" applyFill="1" applyBorder="1" applyAlignment="1" applyProtection="1">
      <alignment horizontal="center"/>
      <protection hidden="1"/>
    </xf>
    <xf numFmtId="165" fontId="0" fillId="3" borderId="10" xfId="2" applyNumberFormat="1" applyFont="1" applyFill="1" applyBorder="1" applyAlignment="1" applyProtection="1">
      <alignment horizontal="center"/>
      <protection hidden="1"/>
    </xf>
    <xf numFmtId="0" fontId="6" fillId="2" borderId="0" xfId="0" applyFont="1" applyFill="1" applyAlignment="1" applyProtection="1">
      <alignment horizontal="center" vertical="center" wrapText="1"/>
      <protection hidden="1"/>
    </xf>
    <xf numFmtId="165" fontId="0" fillId="3" borderId="1" xfId="2" applyNumberFormat="1" applyFont="1" applyFill="1" applyBorder="1" applyAlignment="1" applyProtection="1">
      <alignment horizontal="center"/>
      <protection hidden="1"/>
    </xf>
    <xf numFmtId="0" fontId="7" fillId="2" borderId="2" xfId="0" applyFont="1" applyFill="1" applyBorder="1" applyAlignment="1" applyProtection="1">
      <alignment horizontal="center"/>
      <protection hidden="1"/>
    </xf>
    <xf numFmtId="0" fontId="7" fillId="2" borderId="3" xfId="0" applyFont="1" applyFill="1" applyBorder="1" applyAlignment="1" applyProtection="1">
      <alignment horizontal="center"/>
      <protection hidden="1"/>
    </xf>
    <xf numFmtId="0" fontId="7" fillId="2" borderId="4" xfId="0" applyFont="1" applyFill="1" applyBorder="1" applyAlignment="1" applyProtection="1">
      <alignment horizontal="center"/>
      <protection hidden="1"/>
    </xf>
    <xf numFmtId="165" fontId="20" fillId="2" borderId="14" xfId="2" applyNumberFormat="1" applyFont="1" applyFill="1" applyBorder="1" applyAlignment="1" applyProtection="1">
      <alignment horizontal="right" vertical="center"/>
      <protection locked="0"/>
    </xf>
    <xf numFmtId="0" fontId="20" fillId="2" borderId="14" xfId="0" applyFont="1" applyFill="1" applyBorder="1" applyAlignment="1" applyProtection="1">
      <alignment horizontal="right" vertical="center"/>
      <protection locked="0"/>
    </xf>
    <xf numFmtId="170" fontId="20" fillId="2" borderId="14" xfId="3" applyNumberFormat="1" applyFont="1" applyFill="1" applyBorder="1" applyAlignment="1" applyProtection="1">
      <alignment horizontal="right" vertical="center"/>
      <protection locked="0"/>
    </xf>
    <xf numFmtId="0" fontId="4" fillId="3" borderId="0" xfId="0" applyFont="1" applyFill="1" applyAlignment="1" applyProtection="1">
      <alignment horizontal="center" vertical="center"/>
      <protection hidden="1"/>
    </xf>
    <xf numFmtId="0" fontId="6" fillId="2" borderId="11" xfId="0" applyFont="1" applyFill="1" applyBorder="1" applyAlignment="1" applyProtection="1">
      <alignment horizontal="center" vertical="center" wrapText="1"/>
      <protection hidden="1"/>
    </xf>
    <xf numFmtId="0" fontId="0" fillId="3" borderId="12" xfId="0" applyFill="1" applyBorder="1" applyAlignment="1" applyProtection="1">
      <alignment horizontal="center"/>
      <protection hidden="1"/>
    </xf>
    <xf numFmtId="0" fontId="0" fillId="3" borderId="13" xfId="0" applyFill="1" applyBorder="1" applyAlignment="1" applyProtection="1">
      <alignment horizontal="center"/>
      <protection hidden="1"/>
    </xf>
    <xf numFmtId="0" fontId="0" fillId="3" borderId="10" xfId="0" applyFill="1" applyBorder="1" applyAlignment="1" applyProtection="1">
      <alignment horizontal="center"/>
      <protection hidden="1"/>
    </xf>
    <xf numFmtId="0" fontId="18" fillId="5" borderId="0" xfId="4" applyFont="1" applyFill="1" applyBorder="1" applyAlignment="1" applyProtection="1">
      <alignment horizontal="center" vertical="top" wrapText="1"/>
      <protection hidden="1"/>
    </xf>
    <xf numFmtId="0" fontId="19" fillId="5"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protection hidden="1"/>
    </xf>
    <xf numFmtId="0" fontId="25" fillId="5" borderId="0" xfId="4" applyFont="1" applyFill="1" applyBorder="1" applyAlignment="1" applyProtection="1">
      <alignment horizontal="center" vertical="top" wrapText="1"/>
      <protection hidden="1"/>
    </xf>
    <xf numFmtId="0" fontId="22" fillId="4" borderId="0" xfId="0" applyFont="1" applyFill="1" applyAlignment="1" applyProtection="1">
      <alignment horizontal="center" wrapText="1"/>
      <protection hidden="1"/>
    </xf>
    <xf numFmtId="167" fontId="22" fillId="4" borderId="15" xfId="3" applyNumberFormat="1" applyFont="1" applyFill="1" applyBorder="1" applyAlignment="1" applyProtection="1">
      <alignment horizontal="center" wrapText="1"/>
      <protection hidden="1"/>
    </xf>
    <xf numFmtId="167" fontId="22" fillId="4" borderId="0" xfId="3" applyNumberFormat="1" applyFont="1" applyFill="1" applyBorder="1" applyAlignment="1" applyProtection="1">
      <alignment horizontal="center" wrapText="1"/>
      <protection hidden="1"/>
    </xf>
    <xf numFmtId="0" fontId="14" fillId="5" borderId="0" xfId="4" applyFont="1" applyFill="1" applyBorder="1" applyAlignment="1" applyProtection="1">
      <alignment horizontal="center" vertical="center" wrapText="1"/>
      <protection hidden="1"/>
    </xf>
    <xf numFmtId="0" fontId="8" fillId="4" borderId="16" xfId="0" applyFont="1" applyFill="1" applyBorder="1" applyAlignment="1" applyProtection="1">
      <alignment horizontal="center" vertical="center"/>
      <protection hidden="1"/>
    </xf>
    <xf numFmtId="0" fontId="8" fillId="4" borderId="17"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4" xfId="0" applyFont="1" applyFill="1" applyBorder="1" applyAlignment="1" applyProtection="1">
      <alignment horizontal="center" vertical="center"/>
      <protection hidden="1"/>
    </xf>
    <xf numFmtId="0" fontId="0" fillId="3" borderId="12" xfId="0" applyFill="1" applyBorder="1" applyAlignment="1">
      <alignment horizontal="center"/>
    </xf>
    <xf numFmtId="0" fontId="0" fillId="3" borderId="13" xfId="0" applyFill="1" applyBorder="1" applyAlignment="1">
      <alignment horizontal="center"/>
    </xf>
    <xf numFmtId="0" fontId="0" fillId="3" borderId="10" xfId="0" applyFill="1" applyBorder="1" applyAlignment="1">
      <alignment horizontal="center"/>
    </xf>
    <xf numFmtId="168" fontId="11" fillId="4" borderId="0" xfId="3" applyNumberFormat="1" applyFont="1" applyFill="1" applyBorder="1" applyAlignment="1" applyProtection="1">
      <alignment horizontal="right"/>
      <protection locked="0"/>
    </xf>
    <xf numFmtId="165" fontId="0" fillId="3" borderId="12" xfId="2" applyNumberFormat="1" applyFont="1" applyFill="1" applyBorder="1" applyAlignment="1">
      <alignment horizontal="center"/>
    </xf>
    <xf numFmtId="165" fontId="0" fillId="3" borderId="13" xfId="2" applyNumberFormat="1" applyFont="1" applyFill="1" applyBorder="1" applyAlignment="1">
      <alignment horizontal="center"/>
    </xf>
    <xf numFmtId="165" fontId="0" fillId="3" borderId="10" xfId="2" applyNumberFormat="1" applyFont="1" applyFill="1" applyBorder="1" applyAlignment="1">
      <alignment horizontal="center"/>
    </xf>
    <xf numFmtId="165" fontId="10" fillId="2" borderId="18" xfId="2" applyNumberFormat="1" applyFont="1" applyFill="1" applyBorder="1" applyAlignment="1" applyProtection="1">
      <alignment horizontal="right" vertical="center"/>
      <protection hidden="1"/>
    </xf>
    <xf numFmtId="165" fontId="10" fillId="2" borderId="14" xfId="2" applyNumberFormat="1" applyFont="1" applyFill="1" applyBorder="1" applyAlignment="1" applyProtection="1">
      <alignment horizontal="right" vertical="center"/>
      <protection hidden="1"/>
    </xf>
    <xf numFmtId="165" fontId="0" fillId="3" borderId="13" xfId="2" applyNumberFormat="1" applyFont="1" applyFill="1" applyBorder="1" applyAlignment="1" applyProtection="1">
      <alignment horizontal="center"/>
      <protection hidden="1"/>
    </xf>
    <xf numFmtId="165" fontId="17" fillId="3" borderId="8" xfId="2" applyNumberFormat="1" applyFont="1" applyFill="1" applyBorder="1" applyAlignment="1" applyProtection="1">
      <alignment horizontal="center" wrapText="1"/>
      <protection hidden="1"/>
    </xf>
    <xf numFmtId="165" fontId="0" fillId="3" borderId="1" xfId="2" applyNumberFormat="1" applyFont="1" applyFill="1" applyBorder="1" applyAlignment="1">
      <alignment horizontal="center"/>
    </xf>
    <xf numFmtId="0" fontId="21" fillId="2" borderId="16" xfId="0" applyFont="1" applyFill="1" applyBorder="1" applyAlignment="1" applyProtection="1">
      <alignment horizontal="center" vertical="center"/>
      <protection hidden="1"/>
    </xf>
    <xf numFmtId="0" fontId="21" fillId="2" borderId="17" xfId="0" applyFont="1" applyFill="1" applyBorder="1" applyAlignment="1" applyProtection="1">
      <alignment horizontal="center" vertical="center"/>
      <protection hidden="1"/>
    </xf>
    <xf numFmtId="0" fontId="21" fillId="2" borderId="18" xfId="0" applyFont="1" applyFill="1" applyBorder="1" applyAlignment="1" applyProtection="1">
      <alignment horizontal="center" vertical="center"/>
      <protection hidden="1"/>
    </xf>
  </cellXfs>
  <cellStyles count="5">
    <cellStyle name="Hipervínculo" xfId="4" builtinId="8"/>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14</xdr:col>
      <xdr:colOff>192891</xdr:colOff>
      <xdr:row>21</xdr:row>
      <xdr:rowOff>63500</xdr:rowOff>
    </xdr:from>
    <xdr:to>
      <xdr:col>16</xdr:col>
      <xdr:colOff>30500</xdr:colOff>
      <xdr:row>23</xdr:row>
      <xdr:rowOff>10372</xdr:rowOff>
    </xdr:to>
    <xdr:pic>
      <xdr:nvPicPr>
        <xdr:cNvPr id="3" name="Imagen 2">
          <a:extLst>
            <a:ext uri="{FF2B5EF4-FFF2-40B4-BE49-F238E27FC236}">
              <a16:creationId xmlns:a16="http://schemas.microsoft.com/office/drawing/2014/main" id="{BEBA0C0C-5139-46E7-87E3-5E324EC154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9974" y="4741333"/>
          <a:ext cx="853609" cy="338455"/>
        </a:xfrm>
        <a:prstGeom prst="rect">
          <a:avLst/>
        </a:prstGeom>
      </xdr:spPr>
    </xdr:pic>
    <xdr:clientData/>
  </xdr:twoCellAnchor>
  <xdr:twoCellAnchor editAs="oneCell">
    <xdr:from>
      <xdr:col>2</xdr:col>
      <xdr:colOff>76730</xdr:colOff>
      <xdr:row>21</xdr:row>
      <xdr:rowOff>149411</xdr:rowOff>
    </xdr:from>
    <xdr:to>
      <xdr:col>6</xdr:col>
      <xdr:colOff>45863</xdr:colOff>
      <xdr:row>22</xdr:row>
      <xdr:rowOff>227059</xdr:rowOff>
    </xdr:to>
    <xdr:pic>
      <xdr:nvPicPr>
        <xdr:cNvPr id="5" name="Imagen 4">
          <a:extLst>
            <a:ext uri="{FF2B5EF4-FFF2-40B4-BE49-F238E27FC236}">
              <a16:creationId xmlns:a16="http://schemas.microsoft.com/office/drawing/2014/main" id="{D7D8C154-4D9A-4B2D-B398-E74D83A879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1313" y="4615578"/>
          <a:ext cx="1503716" cy="227059"/>
        </a:xfrm>
        <a:prstGeom prst="rect">
          <a:avLst/>
        </a:prstGeom>
      </xdr:spPr>
    </xdr:pic>
    <xdr:clientData/>
  </xdr:twoCellAnchor>
  <xdr:twoCellAnchor editAs="oneCell">
    <xdr:from>
      <xdr:col>2</xdr:col>
      <xdr:colOff>132293</xdr:colOff>
      <xdr:row>22</xdr:row>
      <xdr:rowOff>121313</xdr:rowOff>
    </xdr:from>
    <xdr:to>
      <xdr:col>6</xdr:col>
      <xdr:colOff>178383</xdr:colOff>
      <xdr:row>22</xdr:row>
      <xdr:rowOff>239009</xdr:rowOff>
    </xdr:to>
    <xdr:pic>
      <xdr:nvPicPr>
        <xdr:cNvPr id="7" name="Imagen 6">
          <a:extLst>
            <a:ext uri="{FF2B5EF4-FFF2-40B4-BE49-F238E27FC236}">
              <a16:creationId xmlns:a16="http://schemas.microsoft.com/office/drawing/2014/main" id="{7514FE70-FBF9-44B1-BDAB-F991FD2A5C0D}"/>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1666876" y="4015980"/>
          <a:ext cx="1580673" cy="117696"/>
        </a:xfrm>
        <a:prstGeom prst="rect">
          <a:avLst/>
        </a:prstGeom>
      </xdr:spPr>
    </xdr:pic>
    <xdr:clientData/>
  </xdr:twoCellAnchor>
  <xdr:twoCellAnchor editAs="oneCell">
    <xdr:from>
      <xdr:col>1</xdr:col>
      <xdr:colOff>56446</xdr:colOff>
      <xdr:row>12</xdr:row>
      <xdr:rowOff>74084</xdr:rowOff>
    </xdr:from>
    <xdr:to>
      <xdr:col>2</xdr:col>
      <xdr:colOff>16774</xdr:colOff>
      <xdr:row>22</xdr:row>
      <xdr:rowOff>202930</xdr:rowOff>
    </xdr:to>
    <xdr:pic>
      <xdr:nvPicPr>
        <xdr:cNvPr id="8" name="Imagen 7">
          <a:extLst>
            <a:ext uri="{FF2B5EF4-FFF2-40B4-BE49-F238E27FC236}">
              <a16:creationId xmlns:a16="http://schemas.microsoft.com/office/drawing/2014/main" id="{D3D30A6C-E76A-4FDF-9975-CDA9C5B348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42863" y="2582334"/>
          <a:ext cx="214328" cy="2292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C0771-A70C-4519-A9B6-9FB7988EC3E8}">
  <sheetPr codeName="Hoja1"/>
  <dimension ref="A1:V94"/>
  <sheetViews>
    <sheetView showGridLines="0" showRowColHeaders="0" tabSelected="1" zoomScaleNormal="100" workbookViewId="0">
      <selection activeCell="F10" sqref="F10:I13"/>
    </sheetView>
  </sheetViews>
  <sheetFormatPr defaultColWidth="10.85546875" defaultRowHeight="14.45"/>
  <cols>
    <col min="1" max="1" width="20.85546875" style="1" customWidth="1"/>
    <col min="2" max="2" width="3.85546875" style="5" customWidth="1"/>
    <col min="3" max="5" width="2.28515625" style="5" customWidth="1"/>
    <col min="6" max="6" width="16.28515625" style="1" customWidth="1"/>
    <col min="7" max="7" width="14.85546875" style="1" customWidth="1"/>
    <col min="8" max="8" width="9.7109375" style="1" customWidth="1"/>
    <col min="9" max="9" width="16.85546875" style="1" customWidth="1"/>
    <col min="10" max="11" width="2.85546875" style="1" customWidth="1"/>
    <col min="12" max="12" width="13.85546875" style="1" customWidth="1"/>
    <col min="13" max="13" width="12.5703125" style="1" customWidth="1"/>
    <col min="14" max="14" width="16.42578125" style="1" customWidth="1"/>
    <col min="15" max="15" width="7.28515625" style="1" customWidth="1"/>
    <col min="16" max="16" width="7.85546875" style="1" customWidth="1"/>
    <col min="17" max="17" width="1.7109375" style="1" customWidth="1"/>
    <col min="18" max="18" width="2.85546875" style="1" customWidth="1"/>
    <col min="19" max="19" width="10.85546875" style="1"/>
    <col min="20" max="20" width="21.42578125" style="1" bestFit="1" customWidth="1"/>
    <col min="21" max="21" width="13" style="1" customWidth="1"/>
    <col min="22" max="16384" width="10.85546875" style="1"/>
  </cols>
  <sheetData>
    <row r="1" spans="1:21" ht="15" thickBot="1">
      <c r="A1" s="1" t="s">
        <v>0</v>
      </c>
    </row>
    <row r="2" spans="1:21" ht="21.6" thickBot="1">
      <c r="B2" s="55" t="s">
        <v>1</v>
      </c>
      <c r="C2" s="56"/>
      <c r="D2" s="56"/>
      <c r="E2" s="56"/>
      <c r="F2" s="56"/>
      <c r="G2" s="56"/>
      <c r="H2" s="56"/>
      <c r="I2" s="56"/>
      <c r="J2" s="56"/>
      <c r="K2" s="56"/>
      <c r="L2" s="56"/>
      <c r="M2" s="56"/>
      <c r="N2" s="56"/>
      <c r="O2" s="56"/>
      <c r="P2" s="56"/>
      <c r="Q2" s="56"/>
      <c r="R2" s="57"/>
    </row>
    <row r="3" spans="1:21" ht="12.95" customHeight="1">
      <c r="B3" s="9"/>
      <c r="C3" s="10"/>
      <c r="D3" s="10"/>
      <c r="E3" s="10"/>
      <c r="F3" s="11"/>
      <c r="G3" s="11"/>
      <c r="H3" s="11"/>
      <c r="I3" s="11"/>
      <c r="J3" s="11"/>
      <c r="K3" s="11"/>
      <c r="L3" s="11"/>
      <c r="M3" s="11"/>
      <c r="N3" s="11"/>
      <c r="O3" s="11"/>
      <c r="P3" s="11"/>
      <c r="Q3" s="11"/>
      <c r="R3" s="22"/>
    </row>
    <row r="4" spans="1:21" ht="12.95" customHeight="1">
      <c r="B4" s="12"/>
      <c r="C4" s="48">
        <v>1</v>
      </c>
      <c r="D4" s="48"/>
      <c r="E4" s="13"/>
      <c r="J4" s="13"/>
      <c r="K4" s="14"/>
      <c r="L4" s="14"/>
      <c r="M4" s="15"/>
      <c r="N4" s="15"/>
      <c r="O4" s="15"/>
      <c r="P4" s="15"/>
      <c r="Q4" s="14"/>
      <c r="R4" s="23"/>
    </row>
    <row r="5" spans="1:21" ht="33.75" customHeight="1">
      <c r="B5" s="12"/>
      <c r="C5" s="68">
        <v>1</v>
      </c>
      <c r="D5" s="68"/>
      <c r="E5" s="13"/>
      <c r="F5" s="67" t="s">
        <v>2</v>
      </c>
      <c r="G5" s="67"/>
      <c r="H5" s="67"/>
      <c r="I5" s="67"/>
      <c r="J5" s="13"/>
      <c r="K5" s="14"/>
      <c r="L5" s="74" t="s">
        <v>3</v>
      </c>
      <c r="M5" s="75"/>
      <c r="N5" s="76"/>
      <c r="O5" s="58"/>
      <c r="P5" s="58"/>
      <c r="Q5" s="24"/>
      <c r="R5" s="25"/>
      <c r="S5" s="2"/>
      <c r="T5" s="2"/>
      <c r="U5" s="2"/>
    </row>
    <row r="6" spans="1:21" ht="6.95" customHeight="1">
      <c r="B6" s="12"/>
      <c r="C6" s="38"/>
      <c r="D6" s="38"/>
      <c r="E6" s="13"/>
      <c r="F6" s="47"/>
      <c r="G6" s="47"/>
      <c r="H6" s="47"/>
      <c r="I6" s="47"/>
      <c r="J6" s="13"/>
      <c r="K6" s="14"/>
      <c r="L6" s="77" t="s">
        <v>4</v>
      </c>
      <c r="M6" s="77"/>
      <c r="N6" s="77"/>
      <c r="O6" s="59"/>
      <c r="P6" s="59"/>
      <c r="Q6" s="24"/>
      <c r="R6" s="25"/>
      <c r="S6" s="2"/>
      <c r="T6" s="2"/>
      <c r="U6" s="2"/>
    </row>
    <row r="7" spans="1:21" ht="35.25" customHeight="1">
      <c r="B7" s="12"/>
      <c r="C7" s="68">
        <v>2</v>
      </c>
      <c r="D7" s="68"/>
      <c r="E7" s="13"/>
      <c r="F7" s="67" t="s">
        <v>5</v>
      </c>
      <c r="G7" s="67"/>
      <c r="H7" s="67"/>
      <c r="I7" s="67"/>
      <c r="J7" s="13"/>
      <c r="K7" s="14"/>
      <c r="L7" s="77"/>
      <c r="M7" s="77"/>
      <c r="N7" s="77"/>
      <c r="O7" s="59"/>
      <c r="P7" s="59"/>
      <c r="Q7" s="24"/>
      <c r="R7" s="25"/>
      <c r="S7" s="2"/>
      <c r="T7" s="2"/>
      <c r="U7" s="2"/>
    </row>
    <row r="8" spans="1:21" ht="35.25" hidden="1" customHeight="1">
      <c r="B8" s="12"/>
      <c r="C8" s="36"/>
      <c r="D8" s="36"/>
      <c r="E8" s="13"/>
      <c r="F8" s="50"/>
      <c r="G8" s="50"/>
      <c r="H8" s="50"/>
      <c r="I8" s="50"/>
      <c r="J8" s="13"/>
      <c r="K8" s="14"/>
      <c r="L8" s="45"/>
      <c r="M8" s="45"/>
      <c r="N8" s="45"/>
      <c r="O8" s="46"/>
      <c r="P8" s="46"/>
      <c r="Q8" s="24"/>
      <c r="R8" s="25"/>
      <c r="S8" s="2"/>
      <c r="T8" s="2"/>
      <c r="U8" s="2"/>
    </row>
    <row r="9" spans="1:21" ht="15.75" customHeight="1">
      <c r="B9" s="12"/>
      <c r="C9" s="48"/>
      <c r="D9" s="48"/>
      <c r="E9" s="13"/>
      <c r="F9" s="47"/>
      <c r="G9" s="47"/>
      <c r="H9" s="47"/>
      <c r="I9" s="47"/>
      <c r="J9" s="13"/>
      <c r="K9" s="14"/>
      <c r="L9" s="77" t="s">
        <v>6</v>
      </c>
      <c r="M9" s="77"/>
      <c r="N9" s="77"/>
      <c r="O9" s="60"/>
      <c r="P9" s="60"/>
      <c r="Q9" s="24"/>
      <c r="R9" s="25"/>
      <c r="S9" s="2"/>
      <c r="T9" s="2"/>
      <c r="U9" s="2"/>
    </row>
    <row r="10" spans="1:21" ht="35.25" customHeight="1">
      <c r="B10" s="12"/>
      <c r="C10" s="68">
        <v>3</v>
      </c>
      <c r="D10" s="68"/>
      <c r="F10" s="69" t="s">
        <v>7</v>
      </c>
      <c r="G10" s="69"/>
      <c r="H10" s="69"/>
      <c r="I10" s="69"/>
      <c r="J10" s="13"/>
      <c r="K10" s="14"/>
      <c r="L10" s="77"/>
      <c r="M10" s="77"/>
      <c r="N10" s="77"/>
      <c r="O10" s="60"/>
      <c r="P10" s="60"/>
      <c r="Q10" s="14"/>
      <c r="R10" s="23"/>
    </row>
    <row r="11" spans="1:21" ht="18.75" hidden="1" customHeight="1">
      <c r="B11" s="12"/>
      <c r="C11" s="68"/>
      <c r="D11" s="68"/>
      <c r="E11" s="17"/>
      <c r="F11" s="69"/>
      <c r="G11" s="69"/>
      <c r="H11" s="69"/>
      <c r="I11" s="69"/>
      <c r="J11" s="13"/>
      <c r="K11" s="14"/>
      <c r="L11" s="14"/>
      <c r="M11" s="18"/>
      <c r="N11" s="18" t="s">
        <v>8</v>
      </c>
      <c r="O11" s="81">
        <v>0.01</v>
      </c>
      <c r="P11" s="81"/>
      <c r="Q11" s="14"/>
      <c r="R11" s="23"/>
    </row>
    <row r="12" spans="1:21" ht="8.4499999999999993" customHeight="1">
      <c r="B12" s="12"/>
      <c r="C12" s="68"/>
      <c r="D12" s="68"/>
      <c r="E12" s="17"/>
      <c r="F12" s="69"/>
      <c r="G12" s="69"/>
      <c r="H12" s="69"/>
      <c r="I12" s="69"/>
      <c r="J12" s="13"/>
      <c r="K12" s="14"/>
      <c r="L12" s="14"/>
      <c r="M12" s="18"/>
      <c r="N12" s="18"/>
      <c r="O12" s="26"/>
      <c r="P12" s="26"/>
      <c r="Q12" s="14"/>
      <c r="R12" s="23"/>
    </row>
    <row r="13" spans="1:21" ht="18.600000000000001">
      <c r="B13" s="12"/>
      <c r="C13" s="68"/>
      <c r="D13" s="68"/>
      <c r="E13" s="17"/>
      <c r="F13" s="69"/>
      <c r="G13" s="69"/>
      <c r="H13" s="69"/>
      <c r="I13" s="69"/>
      <c r="J13" s="13"/>
      <c r="K13" s="14"/>
      <c r="L13" s="14"/>
      <c r="M13" s="18"/>
      <c r="N13" s="18"/>
      <c r="O13" s="26"/>
      <c r="P13" s="26"/>
      <c r="Q13" s="14"/>
      <c r="R13" s="23"/>
    </row>
    <row r="14" spans="1:21" ht="31.5" customHeight="1">
      <c r="B14" s="12"/>
      <c r="C14" s="61"/>
      <c r="D14" s="61"/>
      <c r="E14" s="13"/>
      <c r="F14" s="49"/>
      <c r="G14" s="49"/>
      <c r="H14" s="49"/>
      <c r="I14" s="49"/>
      <c r="J14" s="13"/>
      <c r="K14" s="14"/>
      <c r="L14" s="90" t="s">
        <v>9</v>
      </c>
      <c r="M14" s="91"/>
      <c r="N14" s="92"/>
      <c r="O14" s="85">
        <f>+O27</f>
        <v>0</v>
      </c>
      <c r="P14" s="86"/>
      <c r="Q14" s="14"/>
      <c r="R14" s="23"/>
    </row>
    <row r="15" spans="1:21" ht="3.75" customHeight="1">
      <c r="B15" s="12"/>
      <c r="C15" s="61"/>
      <c r="D15" s="61"/>
      <c r="E15" s="13"/>
      <c r="F15" s="49"/>
      <c r="G15" s="49"/>
      <c r="H15" s="49"/>
      <c r="I15" s="49"/>
      <c r="J15" s="13"/>
      <c r="K15" s="14"/>
      <c r="L15" s="43"/>
      <c r="M15" s="44"/>
      <c r="N15" s="70" t="s">
        <v>10</v>
      </c>
      <c r="O15" s="71">
        <f>(POWER(1+$O$9,1/12))-1</f>
        <v>0</v>
      </c>
      <c r="P15" s="71"/>
      <c r="Q15" s="14"/>
      <c r="R15" s="23"/>
    </row>
    <row r="16" spans="1:21" ht="33.75" hidden="1" customHeight="1">
      <c r="B16" s="12"/>
      <c r="C16" s="61"/>
      <c r="D16" s="61"/>
      <c r="E16" s="19"/>
      <c r="F16" s="49"/>
      <c r="G16" s="49"/>
      <c r="H16" s="49"/>
      <c r="I16" s="49"/>
      <c r="J16" s="13"/>
      <c r="K16" s="14"/>
      <c r="L16" s="43"/>
      <c r="M16" s="44"/>
      <c r="N16" s="70"/>
      <c r="O16" s="72"/>
      <c r="P16" s="72"/>
      <c r="Q16" s="27" t="s">
        <v>11</v>
      </c>
      <c r="R16" s="23" t="s">
        <v>12</v>
      </c>
    </row>
    <row r="17" spans="2:22" ht="15" customHeight="1">
      <c r="B17" s="12"/>
      <c r="C17" s="61"/>
      <c r="D17" s="61"/>
      <c r="E17" s="19"/>
      <c r="F17" s="49"/>
      <c r="G17" s="49"/>
      <c r="H17" s="49"/>
      <c r="I17" s="49"/>
      <c r="J17" s="13"/>
      <c r="K17" s="14"/>
      <c r="L17" s="43"/>
      <c r="M17" s="43"/>
      <c r="N17" s="70"/>
      <c r="O17" s="72"/>
      <c r="P17" s="72"/>
      <c r="Q17" s="14"/>
      <c r="R17" s="23"/>
    </row>
    <row r="18" spans="2:22" ht="11.1" customHeight="1">
      <c r="B18" s="12"/>
      <c r="C18" s="36"/>
      <c r="D18" s="35"/>
      <c r="E18" s="19"/>
      <c r="F18" s="37"/>
      <c r="G18" s="37"/>
      <c r="H18" s="37"/>
      <c r="I18" s="37"/>
      <c r="J18" s="13"/>
      <c r="K18" s="13"/>
      <c r="L18" s="13"/>
      <c r="M18" s="13"/>
      <c r="N18" s="13"/>
      <c r="O18" s="13"/>
      <c r="P18" s="13"/>
      <c r="Q18" s="13"/>
      <c r="R18" s="23"/>
    </row>
    <row r="19" spans="2:22" ht="90" customHeight="1">
      <c r="B19" s="12"/>
      <c r="C19" s="66" t="s">
        <v>13</v>
      </c>
      <c r="D19" s="66"/>
      <c r="E19" s="66"/>
      <c r="F19" s="66"/>
      <c r="G19" s="66"/>
      <c r="H19" s="66"/>
      <c r="I19" s="66"/>
      <c r="J19" s="13"/>
      <c r="K19" s="13"/>
      <c r="L19" s="73" t="s">
        <v>14</v>
      </c>
      <c r="M19" s="73"/>
      <c r="N19" s="73"/>
      <c r="O19" s="73"/>
      <c r="P19" s="73"/>
      <c r="Q19" s="73"/>
      <c r="R19" s="40"/>
      <c r="S19" s="41"/>
      <c r="T19" s="41"/>
      <c r="U19" s="41"/>
      <c r="V19" s="41"/>
    </row>
    <row r="20" spans="2:22" ht="9" hidden="1" customHeight="1">
      <c r="B20" s="12"/>
      <c r="C20" s="39"/>
      <c r="D20" s="39"/>
      <c r="E20" s="19"/>
      <c r="F20" s="17"/>
      <c r="G20" s="17"/>
      <c r="H20" s="17"/>
      <c r="I20" s="17"/>
      <c r="J20" s="13"/>
      <c r="K20" s="13"/>
      <c r="L20" s="13"/>
      <c r="M20" s="13"/>
      <c r="N20" s="13"/>
      <c r="O20" s="13"/>
      <c r="P20" s="13"/>
      <c r="Q20" s="13"/>
      <c r="R20" s="23"/>
    </row>
    <row r="21" spans="2:22" ht="29.25" hidden="1" customHeight="1">
      <c r="B21" s="12"/>
      <c r="C21" s="38"/>
      <c r="D21" s="38"/>
      <c r="E21" s="19"/>
      <c r="Q21" s="42"/>
      <c r="R21" s="23"/>
    </row>
    <row r="22" spans="2:22" ht="17.25" hidden="1" customHeight="1">
      <c r="B22" s="12"/>
      <c r="C22" s="19"/>
      <c r="D22" s="19"/>
      <c r="E22" s="19"/>
      <c r="F22" s="13"/>
      <c r="G22" s="13"/>
      <c r="H22" s="13"/>
      <c r="I22" s="13"/>
      <c r="J22" s="13"/>
      <c r="K22" s="13"/>
      <c r="L22" s="13"/>
      <c r="M22" s="13"/>
      <c r="N22" s="13"/>
      <c r="O22" s="13"/>
      <c r="P22" s="13"/>
      <c r="Q22" s="16"/>
      <c r="R22" s="23"/>
    </row>
    <row r="23" spans="2:22" ht="25.5" customHeight="1">
      <c r="B23" s="12"/>
      <c r="C23" s="17"/>
      <c r="D23" s="17"/>
      <c r="E23" s="17"/>
      <c r="F23" s="13"/>
      <c r="G23" s="13"/>
      <c r="H23" s="13"/>
      <c r="I23" s="13"/>
      <c r="J23" s="13"/>
      <c r="K23" s="13"/>
      <c r="L23" s="13"/>
      <c r="M23" s="28"/>
      <c r="N23" s="28"/>
      <c r="O23" s="28"/>
      <c r="P23" s="28"/>
      <c r="Q23" s="29"/>
      <c r="R23" s="23"/>
      <c r="U23" s="8"/>
    </row>
    <row r="24" spans="2:22" ht="26.25" customHeight="1" thickBot="1">
      <c r="B24" s="30"/>
      <c r="C24" s="31"/>
      <c r="D24" s="31"/>
      <c r="E24" s="31"/>
      <c r="F24" s="88" t="s">
        <v>15</v>
      </c>
      <c r="G24" s="88"/>
      <c r="H24" s="88"/>
      <c r="I24" s="88"/>
      <c r="J24" s="88"/>
      <c r="K24" s="88"/>
      <c r="L24" s="88"/>
      <c r="M24" s="88"/>
      <c r="N24" s="88"/>
      <c r="O24" s="88"/>
      <c r="P24" s="88"/>
      <c r="Q24" s="32"/>
      <c r="R24" s="33"/>
    </row>
    <row r="25" spans="2:22" ht="18" customHeight="1">
      <c r="B25" s="17"/>
      <c r="C25" s="17"/>
      <c r="D25" s="17"/>
      <c r="E25" s="17"/>
      <c r="F25" s="13"/>
      <c r="G25" s="13"/>
      <c r="H25" s="13"/>
      <c r="I25" s="13"/>
      <c r="J25" s="13"/>
      <c r="K25" s="13"/>
      <c r="L25" s="13"/>
      <c r="M25" s="34"/>
      <c r="N25" s="34"/>
      <c r="O25" s="34"/>
      <c r="P25" s="34"/>
      <c r="Q25" s="29"/>
      <c r="R25" s="13"/>
    </row>
    <row r="26" spans="2:22" ht="36.6" customHeight="1">
      <c r="B26" s="62" t="s">
        <v>16</v>
      </c>
      <c r="C26" s="62"/>
      <c r="D26" s="62"/>
      <c r="E26" s="62"/>
      <c r="F26" s="21" t="s">
        <v>17</v>
      </c>
      <c r="G26" s="21" t="s">
        <v>18</v>
      </c>
      <c r="H26" s="62" t="s">
        <v>19</v>
      </c>
      <c r="I26" s="62"/>
      <c r="J26" s="62"/>
      <c r="K26" s="62" t="s">
        <v>20</v>
      </c>
      <c r="L26" s="62"/>
      <c r="M26" s="21" t="s">
        <v>21</v>
      </c>
      <c r="N26" s="21" t="s">
        <v>22</v>
      </c>
      <c r="O26" s="53" t="s">
        <v>23</v>
      </c>
      <c r="P26" s="53"/>
      <c r="Q26" s="53"/>
      <c r="R26" s="13"/>
    </row>
    <row r="27" spans="2:22">
      <c r="B27" s="63">
        <v>1</v>
      </c>
      <c r="C27" s="64"/>
      <c r="D27" s="64"/>
      <c r="E27" s="65"/>
      <c r="F27" s="20">
        <f>O5</f>
        <v>0</v>
      </c>
      <c r="G27" s="20">
        <f>IFERROR(M27-H27,0)</f>
        <v>0</v>
      </c>
      <c r="H27" s="51">
        <f>F27*$O$15</f>
        <v>0</v>
      </c>
      <c r="I27" s="87"/>
      <c r="J27" s="52"/>
      <c r="K27" s="51">
        <f>IF(N27&lt;=50000,0,IF(N27&lt;=500000,1990,IF(N27&lt;=1000000,2990,IF(N27&lt;=2500000,3990,IF(N27&lt;=4000000,4990,5990)))))</f>
        <v>0</v>
      </c>
      <c r="L27" s="52"/>
      <c r="M27" s="20" t="e">
        <f>(-PMT($O$15,$O$6,$O$5,0,0))</f>
        <v>#NUM!</v>
      </c>
      <c r="N27" s="20">
        <f>IFERROR(F27-G27,0)</f>
        <v>0</v>
      </c>
      <c r="O27" s="54">
        <f>IFERROR(M27+K27,0)</f>
        <v>0</v>
      </c>
      <c r="P27" s="54"/>
      <c r="Q27" s="54"/>
      <c r="R27" s="13"/>
    </row>
    <row r="28" spans="2:22">
      <c r="B28" s="63">
        <v>2</v>
      </c>
      <c r="C28" s="64"/>
      <c r="D28" s="64"/>
      <c r="E28" s="65"/>
      <c r="F28" s="20">
        <f t="shared" ref="F28:F59" si="0">IF(B28&gt;$O$6,0,F27-G27)</f>
        <v>0</v>
      </c>
      <c r="G28" s="20">
        <f t="shared" ref="G28:G59" si="1">IF(B28&gt;$O$6,0,M28-H28)</f>
        <v>0</v>
      </c>
      <c r="H28" s="51">
        <f t="shared" ref="H28:H59" si="2">IF(B28&gt;$O$6,0,F28*$O$15)</f>
        <v>0</v>
      </c>
      <c r="I28" s="87"/>
      <c r="J28" s="52"/>
      <c r="K28" s="51">
        <f t="shared" ref="K28:K86" si="3">IF(N28&lt;=50000,0,IF(N28&lt;=500000,1990,IF(N28&lt;=1000000,2990,IF(N28&lt;=2500000,3990,IF(N28&lt;=4000000,4990,5990)))))</f>
        <v>0</v>
      </c>
      <c r="L28" s="52"/>
      <c r="M28" s="20">
        <f t="shared" ref="M28:M59" si="4">IF(B28&gt;$O$6,0,(-PMT($O$15,$O$6,$O$5,0,0)))</f>
        <v>0</v>
      </c>
      <c r="N28" s="20">
        <f t="shared" ref="N28:N59" si="5">IF(B28&gt;$O$6,0,F28-G28)</f>
        <v>0</v>
      </c>
      <c r="O28" s="54">
        <f t="shared" ref="O28:O59" si="6">IF(B28&gt;$O$6,0,M28+L28)</f>
        <v>0</v>
      </c>
      <c r="P28" s="54"/>
      <c r="Q28" s="54"/>
      <c r="R28" s="13"/>
    </row>
    <row r="29" spans="2:22">
      <c r="B29" s="63">
        <v>3</v>
      </c>
      <c r="C29" s="64"/>
      <c r="D29" s="64"/>
      <c r="E29" s="65"/>
      <c r="F29" s="20">
        <f t="shared" si="0"/>
        <v>0</v>
      </c>
      <c r="G29" s="20">
        <f t="shared" si="1"/>
        <v>0</v>
      </c>
      <c r="H29" s="51">
        <f t="shared" si="2"/>
        <v>0</v>
      </c>
      <c r="I29" s="87"/>
      <c r="J29" s="52"/>
      <c r="K29" s="51">
        <f t="shared" si="3"/>
        <v>0</v>
      </c>
      <c r="L29" s="52"/>
      <c r="M29" s="20">
        <f t="shared" si="4"/>
        <v>0</v>
      </c>
      <c r="N29" s="20">
        <f t="shared" si="5"/>
        <v>0</v>
      </c>
      <c r="O29" s="54">
        <f t="shared" si="6"/>
        <v>0</v>
      </c>
      <c r="P29" s="54"/>
      <c r="Q29" s="54"/>
      <c r="R29" s="13"/>
    </row>
    <row r="30" spans="2:22">
      <c r="B30" s="63">
        <v>4</v>
      </c>
      <c r="C30" s="64"/>
      <c r="D30" s="64"/>
      <c r="E30" s="65"/>
      <c r="F30" s="20">
        <f t="shared" si="0"/>
        <v>0</v>
      </c>
      <c r="G30" s="20">
        <f t="shared" si="1"/>
        <v>0</v>
      </c>
      <c r="H30" s="51">
        <f t="shared" si="2"/>
        <v>0</v>
      </c>
      <c r="I30" s="87"/>
      <c r="J30" s="52"/>
      <c r="K30" s="51">
        <f t="shared" si="3"/>
        <v>0</v>
      </c>
      <c r="L30" s="52"/>
      <c r="M30" s="20">
        <f t="shared" si="4"/>
        <v>0</v>
      </c>
      <c r="N30" s="20">
        <f t="shared" si="5"/>
        <v>0</v>
      </c>
      <c r="O30" s="54">
        <f t="shared" si="6"/>
        <v>0</v>
      </c>
      <c r="P30" s="54"/>
      <c r="Q30" s="54"/>
      <c r="R30" s="13"/>
    </row>
    <row r="31" spans="2:22">
      <c r="B31" s="63">
        <v>5</v>
      </c>
      <c r="C31" s="64"/>
      <c r="D31" s="64"/>
      <c r="E31" s="65"/>
      <c r="F31" s="20">
        <f t="shared" si="0"/>
        <v>0</v>
      </c>
      <c r="G31" s="20">
        <f t="shared" si="1"/>
        <v>0</v>
      </c>
      <c r="H31" s="51">
        <f t="shared" si="2"/>
        <v>0</v>
      </c>
      <c r="I31" s="87"/>
      <c r="J31" s="52"/>
      <c r="K31" s="51">
        <f t="shared" si="3"/>
        <v>0</v>
      </c>
      <c r="L31" s="52"/>
      <c r="M31" s="20">
        <f t="shared" si="4"/>
        <v>0</v>
      </c>
      <c r="N31" s="20">
        <f t="shared" si="5"/>
        <v>0</v>
      </c>
      <c r="O31" s="54">
        <f t="shared" si="6"/>
        <v>0</v>
      </c>
      <c r="P31" s="54"/>
      <c r="Q31" s="54"/>
      <c r="R31" s="13"/>
    </row>
    <row r="32" spans="2:22">
      <c r="B32" s="63">
        <v>6</v>
      </c>
      <c r="C32" s="64"/>
      <c r="D32" s="64"/>
      <c r="E32" s="65"/>
      <c r="F32" s="20">
        <f t="shared" si="0"/>
        <v>0</v>
      </c>
      <c r="G32" s="20">
        <f t="shared" si="1"/>
        <v>0</v>
      </c>
      <c r="H32" s="51">
        <f t="shared" si="2"/>
        <v>0</v>
      </c>
      <c r="I32" s="87"/>
      <c r="J32" s="52"/>
      <c r="K32" s="51">
        <f t="shared" si="3"/>
        <v>0</v>
      </c>
      <c r="L32" s="52"/>
      <c r="M32" s="20">
        <f t="shared" si="4"/>
        <v>0</v>
      </c>
      <c r="N32" s="20">
        <f t="shared" si="5"/>
        <v>0</v>
      </c>
      <c r="O32" s="54">
        <f t="shared" si="6"/>
        <v>0</v>
      </c>
      <c r="P32" s="54"/>
      <c r="Q32" s="54"/>
      <c r="R32" s="13"/>
    </row>
    <row r="33" spans="2:18">
      <c r="B33" s="63">
        <v>7</v>
      </c>
      <c r="C33" s="64"/>
      <c r="D33" s="64"/>
      <c r="E33" s="65"/>
      <c r="F33" s="20">
        <f t="shared" si="0"/>
        <v>0</v>
      </c>
      <c r="G33" s="20">
        <f t="shared" si="1"/>
        <v>0</v>
      </c>
      <c r="H33" s="51">
        <f t="shared" si="2"/>
        <v>0</v>
      </c>
      <c r="I33" s="87"/>
      <c r="J33" s="52"/>
      <c r="K33" s="51">
        <f t="shared" si="3"/>
        <v>0</v>
      </c>
      <c r="L33" s="52"/>
      <c r="M33" s="20">
        <f t="shared" si="4"/>
        <v>0</v>
      </c>
      <c r="N33" s="20">
        <f t="shared" si="5"/>
        <v>0</v>
      </c>
      <c r="O33" s="54">
        <f t="shared" si="6"/>
        <v>0</v>
      </c>
      <c r="P33" s="54"/>
      <c r="Q33" s="54"/>
      <c r="R33" s="13"/>
    </row>
    <row r="34" spans="2:18">
      <c r="B34" s="63">
        <v>8</v>
      </c>
      <c r="C34" s="64"/>
      <c r="D34" s="64"/>
      <c r="E34" s="65"/>
      <c r="F34" s="20">
        <f t="shared" si="0"/>
        <v>0</v>
      </c>
      <c r="G34" s="20">
        <f t="shared" si="1"/>
        <v>0</v>
      </c>
      <c r="H34" s="51">
        <f t="shared" si="2"/>
        <v>0</v>
      </c>
      <c r="I34" s="87"/>
      <c r="J34" s="52"/>
      <c r="K34" s="51">
        <f t="shared" si="3"/>
        <v>0</v>
      </c>
      <c r="L34" s="52"/>
      <c r="M34" s="20">
        <f t="shared" si="4"/>
        <v>0</v>
      </c>
      <c r="N34" s="20">
        <f t="shared" si="5"/>
        <v>0</v>
      </c>
      <c r="O34" s="54">
        <f t="shared" si="6"/>
        <v>0</v>
      </c>
      <c r="P34" s="54"/>
      <c r="Q34" s="54"/>
      <c r="R34" s="13"/>
    </row>
    <row r="35" spans="2:18">
      <c r="B35" s="63">
        <v>9</v>
      </c>
      <c r="C35" s="64"/>
      <c r="D35" s="64"/>
      <c r="E35" s="65"/>
      <c r="F35" s="20">
        <f t="shared" si="0"/>
        <v>0</v>
      </c>
      <c r="G35" s="20">
        <f t="shared" si="1"/>
        <v>0</v>
      </c>
      <c r="H35" s="51">
        <f t="shared" si="2"/>
        <v>0</v>
      </c>
      <c r="I35" s="87"/>
      <c r="J35" s="52"/>
      <c r="K35" s="51">
        <f t="shared" si="3"/>
        <v>0</v>
      </c>
      <c r="L35" s="52"/>
      <c r="M35" s="20">
        <f t="shared" si="4"/>
        <v>0</v>
      </c>
      <c r="N35" s="20">
        <f t="shared" si="5"/>
        <v>0</v>
      </c>
      <c r="O35" s="54">
        <f t="shared" si="6"/>
        <v>0</v>
      </c>
      <c r="P35" s="54"/>
      <c r="Q35" s="54"/>
      <c r="R35" s="13"/>
    </row>
    <row r="36" spans="2:18">
      <c r="B36" s="63">
        <v>10</v>
      </c>
      <c r="C36" s="64"/>
      <c r="D36" s="64"/>
      <c r="E36" s="65"/>
      <c r="F36" s="20">
        <f t="shared" si="0"/>
        <v>0</v>
      </c>
      <c r="G36" s="20">
        <f t="shared" si="1"/>
        <v>0</v>
      </c>
      <c r="H36" s="51">
        <f t="shared" si="2"/>
        <v>0</v>
      </c>
      <c r="I36" s="87"/>
      <c r="J36" s="52"/>
      <c r="K36" s="51">
        <f t="shared" si="3"/>
        <v>0</v>
      </c>
      <c r="L36" s="52"/>
      <c r="M36" s="20">
        <f t="shared" si="4"/>
        <v>0</v>
      </c>
      <c r="N36" s="20">
        <f t="shared" si="5"/>
        <v>0</v>
      </c>
      <c r="O36" s="54">
        <f t="shared" si="6"/>
        <v>0</v>
      </c>
      <c r="P36" s="54"/>
      <c r="Q36" s="54"/>
      <c r="R36" s="13"/>
    </row>
    <row r="37" spans="2:18">
      <c r="B37" s="63">
        <v>11</v>
      </c>
      <c r="C37" s="64"/>
      <c r="D37" s="64"/>
      <c r="E37" s="65"/>
      <c r="F37" s="20">
        <f t="shared" si="0"/>
        <v>0</v>
      </c>
      <c r="G37" s="20">
        <f t="shared" si="1"/>
        <v>0</v>
      </c>
      <c r="H37" s="51">
        <f t="shared" si="2"/>
        <v>0</v>
      </c>
      <c r="I37" s="87"/>
      <c r="J37" s="52"/>
      <c r="K37" s="51">
        <f t="shared" si="3"/>
        <v>0</v>
      </c>
      <c r="L37" s="52"/>
      <c r="M37" s="20">
        <f t="shared" si="4"/>
        <v>0</v>
      </c>
      <c r="N37" s="20">
        <f t="shared" si="5"/>
        <v>0</v>
      </c>
      <c r="O37" s="54">
        <f t="shared" si="6"/>
        <v>0</v>
      </c>
      <c r="P37" s="54"/>
      <c r="Q37" s="54"/>
      <c r="R37" s="13"/>
    </row>
    <row r="38" spans="2:18">
      <c r="B38" s="63">
        <v>12</v>
      </c>
      <c r="C38" s="64"/>
      <c r="D38" s="64"/>
      <c r="E38" s="65"/>
      <c r="F38" s="20">
        <f t="shared" si="0"/>
        <v>0</v>
      </c>
      <c r="G38" s="20">
        <f t="shared" si="1"/>
        <v>0</v>
      </c>
      <c r="H38" s="51">
        <f t="shared" si="2"/>
        <v>0</v>
      </c>
      <c r="I38" s="87"/>
      <c r="J38" s="52"/>
      <c r="K38" s="51">
        <f t="shared" si="3"/>
        <v>0</v>
      </c>
      <c r="L38" s="52"/>
      <c r="M38" s="20">
        <f t="shared" si="4"/>
        <v>0</v>
      </c>
      <c r="N38" s="20">
        <f t="shared" si="5"/>
        <v>0</v>
      </c>
      <c r="O38" s="54">
        <f t="shared" si="6"/>
        <v>0</v>
      </c>
      <c r="P38" s="54"/>
      <c r="Q38" s="54"/>
      <c r="R38" s="13"/>
    </row>
    <row r="39" spans="2:18">
      <c r="B39" s="63">
        <v>13</v>
      </c>
      <c r="C39" s="64"/>
      <c r="D39" s="64"/>
      <c r="E39" s="65"/>
      <c r="F39" s="20">
        <f t="shared" si="0"/>
        <v>0</v>
      </c>
      <c r="G39" s="20">
        <f t="shared" si="1"/>
        <v>0</v>
      </c>
      <c r="H39" s="51">
        <f t="shared" si="2"/>
        <v>0</v>
      </c>
      <c r="I39" s="87"/>
      <c r="J39" s="52"/>
      <c r="K39" s="51">
        <f t="shared" si="3"/>
        <v>0</v>
      </c>
      <c r="L39" s="52"/>
      <c r="M39" s="20">
        <f t="shared" si="4"/>
        <v>0</v>
      </c>
      <c r="N39" s="20">
        <f t="shared" si="5"/>
        <v>0</v>
      </c>
      <c r="O39" s="54">
        <f t="shared" si="6"/>
        <v>0</v>
      </c>
      <c r="P39" s="54"/>
      <c r="Q39" s="54"/>
      <c r="R39" s="13"/>
    </row>
    <row r="40" spans="2:18">
      <c r="B40" s="63">
        <v>14</v>
      </c>
      <c r="C40" s="64"/>
      <c r="D40" s="64"/>
      <c r="E40" s="65"/>
      <c r="F40" s="20">
        <f t="shared" si="0"/>
        <v>0</v>
      </c>
      <c r="G40" s="20">
        <f t="shared" si="1"/>
        <v>0</v>
      </c>
      <c r="H40" s="51">
        <f t="shared" si="2"/>
        <v>0</v>
      </c>
      <c r="I40" s="87"/>
      <c r="J40" s="52"/>
      <c r="K40" s="51">
        <f t="shared" si="3"/>
        <v>0</v>
      </c>
      <c r="L40" s="52"/>
      <c r="M40" s="20">
        <f t="shared" si="4"/>
        <v>0</v>
      </c>
      <c r="N40" s="20">
        <f t="shared" si="5"/>
        <v>0</v>
      </c>
      <c r="O40" s="54">
        <f t="shared" si="6"/>
        <v>0</v>
      </c>
      <c r="P40" s="54"/>
      <c r="Q40" s="54"/>
      <c r="R40" s="13"/>
    </row>
    <row r="41" spans="2:18">
      <c r="B41" s="63">
        <v>15</v>
      </c>
      <c r="C41" s="64"/>
      <c r="D41" s="64"/>
      <c r="E41" s="65"/>
      <c r="F41" s="20">
        <f t="shared" si="0"/>
        <v>0</v>
      </c>
      <c r="G41" s="20">
        <f t="shared" si="1"/>
        <v>0</v>
      </c>
      <c r="H41" s="51">
        <f t="shared" si="2"/>
        <v>0</v>
      </c>
      <c r="I41" s="87"/>
      <c r="J41" s="52"/>
      <c r="K41" s="51">
        <f t="shared" si="3"/>
        <v>0</v>
      </c>
      <c r="L41" s="52"/>
      <c r="M41" s="20">
        <f t="shared" si="4"/>
        <v>0</v>
      </c>
      <c r="N41" s="20">
        <f t="shared" si="5"/>
        <v>0</v>
      </c>
      <c r="O41" s="54">
        <f t="shared" si="6"/>
        <v>0</v>
      </c>
      <c r="P41" s="54"/>
      <c r="Q41" s="54"/>
      <c r="R41" s="13"/>
    </row>
    <row r="42" spans="2:18">
      <c r="B42" s="63">
        <v>16</v>
      </c>
      <c r="C42" s="64"/>
      <c r="D42" s="64"/>
      <c r="E42" s="65"/>
      <c r="F42" s="20">
        <f t="shared" si="0"/>
        <v>0</v>
      </c>
      <c r="G42" s="20">
        <f t="shared" si="1"/>
        <v>0</v>
      </c>
      <c r="H42" s="51">
        <f t="shared" si="2"/>
        <v>0</v>
      </c>
      <c r="I42" s="87"/>
      <c r="J42" s="52"/>
      <c r="K42" s="51">
        <f t="shared" si="3"/>
        <v>0</v>
      </c>
      <c r="L42" s="52"/>
      <c r="M42" s="20">
        <f t="shared" si="4"/>
        <v>0</v>
      </c>
      <c r="N42" s="20">
        <f t="shared" si="5"/>
        <v>0</v>
      </c>
      <c r="O42" s="54">
        <f t="shared" si="6"/>
        <v>0</v>
      </c>
      <c r="P42" s="54"/>
      <c r="Q42" s="54"/>
      <c r="R42" s="13"/>
    </row>
    <row r="43" spans="2:18">
      <c r="B43" s="63">
        <v>17</v>
      </c>
      <c r="C43" s="64"/>
      <c r="D43" s="64"/>
      <c r="E43" s="65"/>
      <c r="F43" s="20">
        <f t="shared" si="0"/>
        <v>0</v>
      </c>
      <c r="G43" s="20">
        <f t="shared" si="1"/>
        <v>0</v>
      </c>
      <c r="H43" s="51">
        <f t="shared" si="2"/>
        <v>0</v>
      </c>
      <c r="I43" s="87"/>
      <c r="J43" s="52"/>
      <c r="K43" s="51">
        <f t="shared" si="3"/>
        <v>0</v>
      </c>
      <c r="L43" s="52"/>
      <c r="M43" s="20">
        <f t="shared" si="4"/>
        <v>0</v>
      </c>
      <c r="N43" s="20">
        <f t="shared" si="5"/>
        <v>0</v>
      </c>
      <c r="O43" s="54">
        <f t="shared" si="6"/>
        <v>0</v>
      </c>
      <c r="P43" s="54"/>
      <c r="Q43" s="54"/>
      <c r="R43" s="13"/>
    </row>
    <row r="44" spans="2:18">
      <c r="B44" s="63">
        <v>18</v>
      </c>
      <c r="C44" s="64"/>
      <c r="D44" s="64"/>
      <c r="E44" s="65"/>
      <c r="F44" s="20">
        <f t="shared" si="0"/>
        <v>0</v>
      </c>
      <c r="G44" s="20">
        <f t="shared" si="1"/>
        <v>0</v>
      </c>
      <c r="H44" s="51">
        <f t="shared" si="2"/>
        <v>0</v>
      </c>
      <c r="I44" s="87"/>
      <c r="J44" s="52"/>
      <c r="K44" s="51">
        <f t="shared" si="3"/>
        <v>0</v>
      </c>
      <c r="L44" s="52"/>
      <c r="M44" s="20">
        <f t="shared" si="4"/>
        <v>0</v>
      </c>
      <c r="N44" s="20">
        <f t="shared" si="5"/>
        <v>0</v>
      </c>
      <c r="O44" s="54">
        <f t="shared" si="6"/>
        <v>0</v>
      </c>
      <c r="P44" s="54"/>
      <c r="Q44" s="54"/>
      <c r="R44" s="13"/>
    </row>
    <row r="45" spans="2:18">
      <c r="B45" s="63">
        <v>19</v>
      </c>
      <c r="C45" s="64"/>
      <c r="D45" s="64"/>
      <c r="E45" s="65"/>
      <c r="F45" s="20">
        <f t="shared" si="0"/>
        <v>0</v>
      </c>
      <c r="G45" s="20">
        <f t="shared" si="1"/>
        <v>0</v>
      </c>
      <c r="H45" s="51">
        <f t="shared" si="2"/>
        <v>0</v>
      </c>
      <c r="I45" s="87"/>
      <c r="J45" s="52"/>
      <c r="K45" s="51">
        <f t="shared" si="3"/>
        <v>0</v>
      </c>
      <c r="L45" s="52"/>
      <c r="M45" s="20">
        <f t="shared" si="4"/>
        <v>0</v>
      </c>
      <c r="N45" s="20">
        <f t="shared" si="5"/>
        <v>0</v>
      </c>
      <c r="O45" s="54">
        <f t="shared" si="6"/>
        <v>0</v>
      </c>
      <c r="P45" s="54"/>
      <c r="Q45" s="54"/>
      <c r="R45" s="13"/>
    </row>
    <row r="46" spans="2:18">
      <c r="B46" s="63">
        <v>20</v>
      </c>
      <c r="C46" s="64"/>
      <c r="D46" s="64"/>
      <c r="E46" s="65"/>
      <c r="F46" s="20">
        <f t="shared" si="0"/>
        <v>0</v>
      </c>
      <c r="G46" s="20">
        <f t="shared" si="1"/>
        <v>0</v>
      </c>
      <c r="H46" s="51">
        <f t="shared" si="2"/>
        <v>0</v>
      </c>
      <c r="I46" s="87"/>
      <c r="J46" s="52"/>
      <c r="K46" s="51">
        <f t="shared" si="3"/>
        <v>0</v>
      </c>
      <c r="L46" s="52"/>
      <c r="M46" s="20">
        <f t="shared" si="4"/>
        <v>0</v>
      </c>
      <c r="N46" s="20">
        <f t="shared" si="5"/>
        <v>0</v>
      </c>
      <c r="O46" s="54">
        <f t="shared" si="6"/>
        <v>0</v>
      </c>
      <c r="P46" s="54"/>
      <c r="Q46" s="54"/>
      <c r="R46" s="13"/>
    </row>
    <row r="47" spans="2:18">
      <c r="B47" s="63">
        <v>21</v>
      </c>
      <c r="C47" s="64"/>
      <c r="D47" s="64"/>
      <c r="E47" s="65"/>
      <c r="F47" s="20">
        <f t="shared" si="0"/>
        <v>0</v>
      </c>
      <c r="G47" s="20">
        <f t="shared" si="1"/>
        <v>0</v>
      </c>
      <c r="H47" s="51">
        <f t="shared" si="2"/>
        <v>0</v>
      </c>
      <c r="I47" s="87"/>
      <c r="J47" s="52"/>
      <c r="K47" s="51">
        <f t="shared" si="3"/>
        <v>0</v>
      </c>
      <c r="L47" s="52"/>
      <c r="M47" s="20">
        <f t="shared" si="4"/>
        <v>0</v>
      </c>
      <c r="N47" s="20">
        <f t="shared" si="5"/>
        <v>0</v>
      </c>
      <c r="O47" s="54">
        <f t="shared" si="6"/>
        <v>0</v>
      </c>
      <c r="P47" s="54"/>
      <c r="Q47" s="54"/>
      <c r="R47" s="13"/>
    </row>
    <row r="48" spans="2:18">
      <c r="B48" s="63">
        <v>22</v>
      </c>
      <c r="C48" s="64"/>
      <c r="D48" s="64"/>
      <c r="E48" s="65"/>
      <c r="F48" s="20">
        <f t="shared" si="0"/>
        <v>0</v>
      </c>
      <c r="G48" s="20">
        <f t="shared" si="1"/>
        <v>0</v>
      </c>
      <c r="H48" s="51">
        <f t="shared" si="2"/>
        <v>0</v>
      </c>
      <c r="I48" s="87"/>
      <c r="J48" s="52"/>
      <c r="K48" s="51">
        <f t="shared" si="3"/>
        <v>0</v>
      </c>
      <c r="L48" s="52"/>
      <c r="M48" s="20">
        <f t="shared" si="4"/>
        <v>0</v>
      </c>
      <c r="N48" s="20">
        <f t="shared" si="5"/>
        <v>0</v>
      </c>
      <c r="O48" s="54">
        <f t="shared" si="6"/>
        <v>0</v>
      </c>
      <c r="P48" s="54"/>
      <c r="Q48" s="54"/>
      <c r="R48" s="13"/>
    </row>
    <row r="49" spans="2:22">
      <c r="B49" s="63">
        <v>23</v>
      </c>
      <c r="C49" s="64"/>
      <c r="D49" s="64"/>
      <c r="E49" s="65"/>
      <c r="F49" s="20">
        <f t="shared" si="0"/>
        <v>0</v>
      </c>
      <c r="G49" s="20">
        <f t="shared" si="1"/>
        <v>0</v>
      </c>
      <c r="H49" s="51">
        <f t="shared" si="2"/>
        <v>0</v>
      </c>
      <c r="I49" s="87"/>
      <c r="J49" s="52"/>
      <c r="K49" s="51">
        <f t="shared" si="3"/>
        <v>0</v>
      </c>
      <c r="L49" s="52"/>
      <c r="M49" s="20">
        <f t="shared" si="4"/>
        <v>0</v>
      </c>
      <c r="N49" s="20">
        <f t="shared" si="5"/>
        <v>0</v>
      </c>
      <c r="O49" s="54">
        <f t="shared" si="6"/>
        <v>0</v>
      </c>
      <c r="P49" s="54"/>
      <c r="Q49" s="54"/>
      <c r="R49" s="13"/>
    </row>
    <row r="50" spans="2:22">
      <c r="B50" s="63">
        <v>24</v>
      </c>
      <c r="C50" s="64"/>
      <c r="D50" s="64"/>
      <c r="E50" s="65"/>
      <c r="F50" s="20">
        <f t="shared" si="0"/>
        <v>0</v>
      </c>
      <c r="G50" s="20">
        <f t="shared" si="1"/>
        <v>0</v>
      </c>
      <c r="H50" s="51">
        <f t="shared" si="2"/>
        <v>0</v>
      </c>
      <c r="I50" s="87"/>
      <c r="J50" s="52"/>
      <c r="K50" s="51">
        <f t="shared" si="3"/>
        <v>0</v>
      </c>
      <c r="L50" s="52"/>
      <c r="M50" s="20">
        <f t="shared" si="4"/>
        <v>0</v>
      </c>
      <c r="N50" s="20">
        <f t="shared" si="5"/>
        <v>0</v>
      </c>
      <c r="O50" s="54">
        <f t="shared" si="6"/>
        <v>0</v>
      </c>
      <c r="P50" s="54"/>
      <c r="Q50" s="54"/>
      <c r="R50" s="13"/>
    </row>
    <row r="51" spans="2:22">
      <c r="B51" s="63">
        <v>25</v>
      </c>
      <c r="C51" s="64"/>
      <c r="D51" s="64"/>
      <c r="E51" s="65"/>
      <c r="F51" s="20">
        <f t="shared" si="0"/>
        <v>0</v>
      </c>
      <c r="G51" s="20">
        <f t="shared" si="1"/>
        <v>0</v>
      </c>
      <c r="H51" s="51">
        <f t="shared" si="2"/>
        <v>0</v>
      </c>
      <c r="I51" s="87"/>
      <c r="J51" s="52"/>
      <c r="K51" s="51">
        <f t="shared" si="3"/>
        <v>0</v>
      </c>
      <c r="L51" s="52"/>
      <c r="M51" s="20">
        <f t="shared" si="4"/>
        <v>0</v>
      </c>
      <c r="N51" s="20">
        <f t="shared" si="5"/>
        <v>0</v>
      </c>
      <c r="O51" s="54">
        <f t="shared" si="6"/>
        <v>0</v>
      </c>
      <c r="P51" s="54"/>
      <c r="Q51" s="54"/>
      <c r="R51" s="13"/>
    </row>
    <row r="52" spans="2:22">
      <c r="B52" s="63">
        <v>26</v>
      </c>
      <c r="C52" s="64"/>
      <c r="D52" s="64"/>
      <c r="E52" s="65"/>
      <c r="F52" s="20">
        <f t="shared" si="0"/>
        <v>0</v>
      </c>
      <c r="G52" s="20">
        <f t="shared" si="1"/>
        <v>0</v>
      </c>
      <c r="H52" s="51">
        <f t="shared" si="2"/>
        <v>0</v>
      </c>
      <c r="I52" s="87"/>
      <c r="J52" s="52"/>
      <c r="K52" s="51">
        <f t="shared" si="3"/>
        <v>0</v>
      </c>
      <c r="L52" s="52"/>
      <c r="M52" s="20">
        <f t="shared" si="4"/>
        <v>0</v>
      </c>
      <c r="N52" s="20">
        <f t="shared" si="5"/>
        <v>0</v>
      </c>
      <c r="O52" s="54">
        <f t="shared" si="6"/>
        <v>0</v>
      </c>
      <c r="P52" s="54"/>
      <c r="Q52" s="54"/>
      <c r="R52" s="13"/>
    </row>
    <row r="53" spans="2:22">
      <c r="B53" s="63">
        <v>27</v>
      </c>
      <c r="C53" s="64"/>
      <c r="D53" s="64"/>
      <c r="E53" s="65"/>
      <c r="F53" s="20">
        <f t="shared" si="0"/>
        <v>0</v>
      </c>
      <c r="G53" s="20">
        <f t="shared" si="1"/>
        <v>0</v>
      </c>
      <c r="H53" s="51">
        <f t="shared" si="2"/>
        <v>0</v>
      </c>
      <c r="I53" s="87"/>
      <c r="J53" s="52"/>
      <c r="K53" s="51">
        <f t="shared" si="3"/>
        <v>0</v>
      </c>
      <c r="L53" s="52"/>
      <c r="M53" s="20">
        <f t="shared" si="4"/>
        <v>0</v>
      </c>
      <c r="N53" s="20">
        <f t="shared" si="5"/>
        <v>0</v>
      </c>
      <c r="O53" s="54">
        <f t="shared" si="6"/>
        <v>0</v>
      </c>
      <c r="P53" s="54"/>
      <c r="Q53" s="54"/>
      <c r="R53" s="13"/>
    </row>
    <row r="54" spans="2:22">
      <c r="B54" s="63">
        <v>28</v>
      </c>
      <c r="C54" s="64"/>
      <c r="D54" s="64"/>
      <c r="E54" s="65"/>
      <c r="F54" s="20">
        <f t="shared" si="0"/>
        <v>0</v>
      </c>
      <c r="G54" s="20">
        <f t="shared" si="1"/>
        <v>0</v>
      </c>
      <c r="H54" s="51">
        <f t="shared" si="2"/>
        <v>0</v>
      </c>
      <c r="I54" s="87"/>
      <c r="J54" s="52"/>
      <c r="K54" s="51">
        <f t="shared" si="3"/>
        <v>0</v>
      </c>
      <c r="L54" s="52"/>
      <c r="M54" s="20">
        <f t="shared" si="4"/>
        <v>0</v>
      </c>
      <c r="N54" s="20">
        <f t="shared" si="5"/>
        <v>0</v>
      </c>
      <c r="O54" s="54">
        <f t="shared" si="6"/>
        <v>0</v>
      </c>
      <c r="P54" s="54"/>
      <c r="Q54" s="54"/>
      <c r="R54" s="13"/>
    </row>
    <row r="55" spans="2:22">
      <c r="B55" s="63">
        <v>29</v>
      </c>
      <c r="C55" s="64"/>
      <c r="D55" s="64"/>
      <c r="E55" s="65"/>
      <c r="F55" s="20">
        <f t="shared" si="0"/>
        <v>0</v>
      </c>
      <c r="G55" s="20">
        <f t="shared" si="1"/>
        <v>0</v>
      </c>
      <c r="H55" s="51">
        <f t="shared" si="2"/>
        <v>0</v>
      </c>
      <c r="I55" s="87"/>
      <c r="J55" s="52"/>
      <c r="K55" s="51">
        <f t="shared" si="3"/>
        <v>0</v>
      </c>
      <c r="L55" s="52"/>
      <c r="M55" s="20">
        <f t="shared" si="4"/>
        <v>0</v>
      </c>
      <c r="N55" s="20">
        <f t="shared" si="5"/>
        <v>0</v>
      </c>
      <c r="O55" s="54">
        <f t="shared" si="6"/>
        <v>0</v>
      </c>
      <c r="P55" s="54"/>
      <c r="Q55" s="54"/>
      <c r="R55" s="13"/>
    </row>
    <row r="56" spans="2:22">
      <c r="B56" s="63">
        <v>30</v>
      </c>
      <c r="C56" s="64"/>
      <c r="D56" s="64"/>
      <c r="E56" s="65"/>
      <c r="F56" s="20">
        <f t="shared" si="0"/>
        <v>0</v>
      </c>
      <c r="G56" s="20">
        <f t="shared" si="1"/>
        <v>0</v>
      </c>
      <c r="H56" s="51">
        <f t="shared" si="2"/>
        <v>0</v>
      </c>
      <c r="I56" s="87"/>
      <c r="J56" s="52"/>
      <c r="K56" s="51">
        <f t="shared" si="3"/>
        <v>0</v>
      </c>
      <c r="L56" s="52"/>
      <c r="M56" s="20">
        <f t="shared" si="4"/>
        <v>0</v>
      </c>
      <c r="N56" s="20">
        <f t="shared" si="5"/>
        <v>0</v>
      </c>
      <c r="O56" s="54">
        <f t="shared" si="6"/>
        <v>0</v>
      </c>
      <c r="P56" s="54"/>
      <c r="Q56" s="54"/>
      <c r="R56" s="13"/>
      <c r="V56" s="3"/>
    </row>
    <row r="57" spans="2:22">
      <c r="B57" s="63">
        <v>31</v>
      </c>
      <c r="C57" s="64"/>
      <c r="D57" s="64"/>
      <c r="E57" s="65"/>
      <c r="F57" s="20">
        <f t="shared" si="0"/>
        <v>0</v>
      </c>
      <c r="G57" s="20">
        <f t="shared" si="1"/>
        <v>0</v>
      </c>
      <c r="H57" s="51">
        <f t="shared" si="2"/>
        <v>0</v>
      </c>
      <c r="I57" s="87"/>
      <c r="J57" s="52"/>
      <c r="K57" s="51">
        <f t="shared" si="3"/>
        <v>0</v>
      </c>
      <c r="L57" s="52"/>
      <c r="M57" s="20">
        <f t="shared" si="4"/>
        <v>0</v>
      </c>
      <c r="N57" s="20">
        <f t="shared" si="5"/>
        <v>0</v>
      </c>
      <c r="O57" s="54">
        <f t="shared" si="6"/>
        <v>0</v>
      </c>
      <c r="P57" s="54"/>
      <c r="Q57" s="54"/>
      <c r="R57" s="13"/>
    </row>
    <row r="58" spans="2:22">
      <c r="B58" s="63">
        <v>32</v>
      </c>
      <c r="C58" s="64"/>
      <c r="D58" s="64"/>
      <c r="E58" s="65"/>
      <c r="F58" s="20">
        <f t="shared" si="0"/>
        <v>0</v>
      </c>
      <c r="G58" s="20">
        <f t="shared" si="1"/>
        <v>0</v>
      </c>
      <c r="H58" s="51">
        <f t="shared" si="2"/>
        <v>0</v>
      </c>
      <c r="I58" s="87"/>
      <c r="J58" s="52"/>
      <c r="K58" s="51">
        <f t="shared" si="3"/>
        <v>0</v>
      </c>
      <c r="L58" s="52"/>
      <c r="M58" s="20">
        <f t="shared" si="4"/>
        <v>0</v>
      </c>
      <c r="N58" s="20">
        <f t="shared" si="5"/>
        <v>0</v>
      </c>
      <c r="O58" s="54">
        <f t="shared" si="6"/>
        <v>0</v>
      </c>
      <c r="P58" s="54"/>
      <c r="Q58" s="54"/>
      <c r="R58" s="13"/>
    </row>
    <row r="59" spans="2:22">
      <c r="B59" s="63">
        <v>33</v>
      </c>
      <c r="C59" s="64"/>
      <c r="D59" s="64"/>
      <c r="E59" s="65"/>
      <c r="F59" s="20">
        <f t="shared" si="0"/>
        <v>0</v>
      </c>
      <c r="G59" s="20">
        <f t="shared" si="1"/>
        <v>0</v>
      </c>
      <c r="H59" s="51">
        <f t="shared" si="2"/>
        <v>0</v>
      </c>
      <c r="I59" s="87"/>
      <c r="J59" s="52"/>
      <c r="K59" s="51">
        <f t="shared" si="3"/>
        <v>0</v>
      </c>
      <c r="L59" s="52"/>
      <c r="M59" s="20">
        <f t="shared" si="4"/>
        <v>0</v>
      </c>
      <c r="N59" s="20">
        <f t="shared" si="5"/>
        <v>0</v>
      </c>
      <c r="O59" s="54">
        <f t="shared" si="6"/>
        <v>0</v>
      </c>
      <c r="P59" s="54"/>
      <c r="Q59" s="54"/>
      <c r="R59" s="13"/>
    </row>
    <row r="60" spans="2:22">
      <c r="B60" s="63">
        <v>34</v>
      </c>
      <c r="C60" s="64"/>
      <c r="D60" s="64"/>
      <c r="E60" s="65"/>
      <c r="F60" s="20">
        <f t="shared" ref="F60:F86" si="7">IF(B60&gt;$O$6,0,F59-G59)</f>
        <v>0</v>
      </c>
      <c r="G60" s="20">
        <f t="shared" ref="G60:G86" si="8">IF(B60&gt;$O$6,0,M60-H60)</f>
        <v>0</v>
      </c>
      <c r="H60" s="51">
        <f t="shared" ref="H60:H86" si="9">IF(B60&gt;$O$6,0,F60*$O$15)</f>
        <v>0</v>
      </c>
      <c r="I60" s="87"/>
      <c r="J60" s="52"/>
      <c r="K60" s="51">
        <f t="shared" si="3"/>
        <v>0</v>
      </c>
      <c r="L60" s="52"/>
      <c r="M60" s="20">
        <f t="shared" ref="M60:M86" si="10">IF(B60&gt;$O$6,0,(-PMT($O$15,$O$6,$O$5,0,0)))</f>
        <v>0</v>
      </c>
      <c r="N60" s="20">
        <f t="shared" ref="N60:N86" si="11">IF(B60&gt;$O$6,0,F60-G60)</f>
        <v>0</v>
      </c>
      <c r="O60" s="54">
        <f t="shared" ref="O60:O86" si="12">IF(B60&gt;$O$6,0,M60+L60)</f>
        <v>0</v>
      </c>
      <c r="P60" s="54"/>
      <c r="Q60" s="54"/>
      <c r="R60" s="13"/>
    </row>
    <row r="61" spans="2:22">
      <c r="B61" s="63">
        <v>35</v>
      </c>
      <c r="C61" s="64"/>
      <c r="D61" s="64"/>
      <c r="E61" s="65"/>
      <c r="F61" s="20">
        <f t="shared" si="7"/>
        <v>0</v>
      </c>
      <c r="G61" s="20">
        <f t="shared" si="8"/>
        <v>0</v>
      </c>
      <c r="H61" s="51">
        <f t="shared" si="9"/>
        <v>0</v>
      </c>
      <c r="I61" s="87"/>
      <c r="J61" s="52"/>
      <c r="K61" s="51">
        <f t="shared" si="3"/>
        <v>0</v>
      </c>
      <c r="L61" s="52"/>
      <c r="M61" s="20">
        <f t="shared" si="10"/>
        <v>0</v>
      </c>
      <c r="N61" s="20">
        <f t="shared" si="11"/>
        <v>0</v>
      </c>
      <c r="O61" s="54">
        <f t="shared" si="12"/>
        <v>0</v>
      </c>
      <c r="P61" s="54"/>
      <c r="Q61" s="54"/>
      <c r="R61" s="13"/>
    </row>
    <row r="62" spans="2:22">
      <c r="B62" s="63">
        <v>36</v>
      </c>
      <c r="C62" s="64"/>
      <c r="D62" s="64"/>
      <c r="E62" s="65"/>
      <c r="F62" s="20">
        <f t="shared" si="7"/>
        <v>0</v>
      </c>
      <c r="G62" s="20">
        <f t="shared" si="8"/>
        <v>0</v>
      </c>
      <c r="H62" s="51">
        <f t="shared" si="9"/>
        <v>0</v>
      </c>
      <c r="I62" s="87"/>
      <c r="J62" s="52"/>
      <c r="K62" s="51">
        <f t="shared" si="3"/>
        <v>0</v>
      </c>
      <c r="L62" s="52"/>
      <c r="M62" s="20">
        <f t="shared" si="10"/>
        <v>0</v>
      </c>
      <c r="N62" s="20">
        <f t="shared" si="11"/>
        <v>0</v>
      </c>
      <c r="O62" s="54">
        <f t="shared" si="12"/>
        <v>0</v>
      </c>
      <c r="P62" s="54"/>
      <c r="Q62" s="54"/>
      <c r="R62" s="13"/>
    </row>
    <row r="63" spans="2:22">
      <c r="B63" s="63">
        <v>37</v>
      </c>
      <c r="C63" s="64"/>
      <c r="D63" s="64"/>
      <c r="E63" s="65"/>
      <c r="F63" s="20">
        <f t="shared" si="7"/>
        <v>0</v>
      </c>
      <c r="G63" s="20">
        <f t="shared" si="8"/>
        <v>0</v>
      </c>
      <c r="H63" s="51">
        <f t="shared" si="9"/>
        <v>0</v>
      </c>
      <c r="I63" s="87"/>
      <c r="J63" s="52"/>
      <c r="K63" s="51">
        <f t="shared" si="3"/>
        <v>0</v>
      </c>
      <c r="L63" s="52"/>
      <c r="M63" s="20">
        <f t="shared" si="10"/>
        <v>0</v>
      </c>
      <c r="N63" s="20">
        <f t="shared" si="11"/>
        <v>0</v>
      </c>
      <c r="O63" s="54">
        <f t="shared" si="12"/>
        <v>0</v>
      </c>
      <c r="P63" s="54"/>
      <c r="Q63" s="54"/>
      <c r="R63" s="13"/>
    </row>
    <row r="64" spans="2:22">
      <c r="B64" s="63">
        <v>38</v>
      </c>
      <c r="C64" s="64"/>
      <c r="D64" s="64"/>
      <c r="E64" s="65"/>
      <c r="F64" s="20">
        <f t="shared" si="7"/>
        <v>0</v>
      </c>
      <c r="G64" s="20">
        <f t="shared" si="8"/>
        <v>0</v>
      </c>
      <c r="H64" s="51">
        <f t="shared" si="9"/>
        <v>0</v>
      </c>
      <c r="I64" s="87"/>
      <c r="J64" s="52"/>
      <c r="K64" s="51">
        <f t="shared" si="3"/>
        <v>0</v>
      </c>
      <c r="L64" s="52"/>
      <c r="M64" s="20">
        <f t="shared" si="10"/>
        <v>0</v>
      </c>
      <c r="N64" s="20">
        <f t="shared" si="11"/>
        <v>0</v>
      </c>
      <c r="O64" s="54">
        <f t="shared" si="12"/>
        <v>0</v>
      </c>
      <c r="P64" s="54"/>
      <c r="Q64" s="54"/>
      <c r="R64" s="13"/>
    </row>
    <row r="65" spans="2:18">
      <c r="B65" s="63">
        <v>39</v>
      </c>
      <c r="C65" s="64"/>
      <c r="D65" s="64"/>
      <c r="E65" s="65"/>
      <c r="F65" s="20">
        <f t="shared" si="7"/>
        <v>0</v>
      </c>
      <c r="G65" s="20">
        <f t="shared" si="8"/>
        <v>0</v>
      </c>
      <c r="H65" s="51">
        <f t="shared" si="9"/>
        <v>0</v>
      </c>
      <c r="I65" s="87"/>
      <c r="J65" s="52"/>
      <c r="K65" s="51">
        <f t="shared" si="3"/>
        <v>0</v>
      </c>
      <c r="L65" s="52"/>
      <c r="M65" s="20">
        <f t="shared" si="10"/>
        <v>0</v>
      </c>
      <c r="N65" s="20">
        <f t="shared" si="11"/>
        <v>0</v>
      </c>
      <c r="O65" s="54">
        <f t="shared" si="12"/>
        <v>0</v>
      </c>
      <c r="P65" s="54"/>
      <c r="Q65" s="54"/>
      <c r="R65" s="13"/>
    </row>
    <row r="66" spans="2:18">
      <c r="B66" s="63">
        <v>40</v>
      </c>
      <c r="C66" s="64"/>
      <c r="D66" s="64"/>
      <c r="E66" s="65"/>
      <c r="F66" s="20">
        <f t="shared" si="7"/>
        <v>0</v>
      </c>
      <c r="G66" s="20">
        <f t="shared" si="8"/>
        <v>0</v>
      </c>
      <c r="H66" s="51">
        <f t="shared" si="9"/>
        <v>0</v>
      </c>
      <c r="I66" s="87"/>
      <c r="J66" s="52"/>
      <c r="K66" s="51">
        <f t="shared" si="3"/>
        <v>0</v>
      </c>
      <c r="L66" s="52"/>
      <c r="M66" s="20">
        <f t="shared" si="10"/>
        <v>0</v>
      </c>
      <c r="N66" s="20">
        <f t="shared" si="11"/>
        <v>0</v>
      </c>
      <c r="O66" s="54">
        <f t="shared" si="12"/>
        <v>0</v>
      </c>
      <c r="P66" s="54"/>
      <c r="Q66" s="54"/>
      <c r="R66" s="13"/>
    </row>
    <row r="67" spans="2:18">
      <c r="B67" s="63">
        <v>41</v>
      </c>
      <c r="C67" s="64"/>
      <c r="D67" s="64"/>
      <c r="E67" s="65"/>
      <c r="F67" s="20">
        <f t="shared" si="7"/>
        <v>0</v>
      </c>
      <c r="G67" s="20">
        <f t="shared" si="8"/>
        <v>0</v>
      </c>
      <c r="H67" s="51">
        <f t="shared" si="9"/>
        <v>0</v>
      </c>
      <c r="I67" s="87"/>
      <c r="J67" s="52"/>
      <c r="K67" s="51">
        <f t="shared" si="3"/>
        <v>0</v>
      </c>
      <c r="L67" s="52"/>
      <c r="M67" s="20">
        <f t="shared" si="10"/>
        <v>0</v>
      </c>
      <c r="N67" s="20">
        <f t="shared" si="11"/>
        <v>0</v>
      </c>
      <c r="O67" s="54">
        <f t="shared" si="12"/>
        <v>0</v>
      </c>
      <c r="P67" s="54"/>
      <c r="Q67" s="54"/>
      <c r="R67" s="13"/>
    </row>
    <row r="68" spans="2:18">
      <c r="B68" s="63">
        <v>42</v>
      </c>
      <c r="C68" s="64"/>
      <c r="D68" s="64"/>
      <c r="E68" s="65"/>
      <c r="F68" s="20">
        <f t="shared" si="7"/>
        <v>0</v>
      </c>
      <c r="G68" s="20">
        <f t="shared" si="8"/>
        <v>0</v>
      </c>
      <c r="H68" s="51">
        <f t="shared" si="9"/>
        <v>0</v>
      </c>
      <c r="I68" s="87"/>
      <c r="J68" s="52"/>
      <c r="K68" s="51">
        <f t="shared" si="3"/>
        <v>0</v>
      </c>
      <c r="L68" s="52"/>
      <c r="M68" s="20">
        <f t="shared" si="10"/>
        <v>0</v>
      </c>
      <c r="N68" s="20">
        <f t="shared" si="11"/>
        <v>0</v>
      </c>
      <c r="O68" s="54">
        <f t="shared" si="12"/>
        <v>0</v>
      </c>
      <c r="P68" s="54"/>
      <c r="Q68" s="54"/>
      <c r="R68" s="13"/>
    </row>
    <row r="69" spans="2:18">
      <c r="B69" s="63">
        <v>43</v>
      </c>
      <c r="C69" s="64"/>
      <c r="D69" s="64"/>
      <c r="E69" s="65"/>
      <c r="F69" s="20">
        <f t="shared" si="7"/>
        <v>0</v>
      </c>
      <c r="G69" s="20">
        <f t="shared" si="8"/>
        <v>0</v>
      </c>
      <c r="H69" s="51">
        <f t="shared" si="9"/>
        <v>0</v>
      </c>
      <c r="I69" s="87"/>
      <c r="J69" s="52"/>
      <c r="K69" s="51">
        <f t="shared" si="3"/>
        <v>0</v>
      </c>
      <c r="L69" s="52"/>
      <c r="M69" s="20">
        <f t="shared" si="10"/>
        <v>0</v>
      </c>
      <c r="N69" s="20">
        <f t="shared" si="11"/>
        <v>0</v>
      </c>
      <c r="O69" s="54">
        <f t="shared" si="12"/>
        <v>0</v>
      </c>
      <c r="P69" s="54"/>
      <c r="Q69" s="54"/>
      <c r="R69" s="13"/>
    </row>
    <row r="70" spans="2:18">
      <c r="B70" s="63">
        <v>44</v>
      </c>
      <c r="C70" s="64"/>
      <c r="D70" s="64"/>
      <c r="E70" s="65"/>
      <c r="F70" s="20">
        <f t="shared" si="7"/>
        <v>0</v>
      </c>
      <c r="G70" s="20">
        <f t="shared" si="8"/>
        <v>0</v>
      </c>
      <c r="H70" s="51">
        <f t="shared" si="9"/>
        <v>0</v>
      </c>
      <c r="I70" s="87"/>
      <c r="J70" s="52"/>
      <c r="K70" s="51">
        <f t="shared" si="3"/>
        <v>0</v>
      </c>
      <c r="L70" s="52"/>
      <c r="M70" s="20">
        <f t="shared" si="10"/>
        <v>0</v>
      </c>
      <c r="N70" s="20">
        <f t="shared" si="11"/>
        <v>0</v>
      </c>
      <c r="O70" s="54">
        <f t="shared" si="12"/>
        <v>0</v>
      </c>
      <c r="P70" s="54"/>
      <c r="Q70" s="54"/>
      <c r="R70" s="13"/>
    </row>
    <row r="71" spans="2:18">
      <c r="B71" s="63">
        <v>45</v>
      </c>
      <c r="C71" s="64"/>
      <c r="D71" s="64"/>
      <c r="E71" s="65"/>
      <c r="F71" s="20">
        <f t="shared" si="7"/>
        <v>0</v>
      </c>
      <c r="G71" s="20">
        <f t="shared" si="8"/>
        <v>0</v>
      </c>
      <c r="H71" s="51">
        <f t="shared" si="9"/>
        <v>0</v>
      </c>
      <c r="I71" s="87"/>
      <c r="J71" s="52"/>
      <c r="K71" s="51">
        <f t="shared" si="3"/>
        <v>0</v>
      </c>
      <c r="L71" s="52"/>
      <c r="M71" s="20">
        <f t="shared" si="10"/>
        <v>0</v>
      </c>
      <c r="N71" s="20">
        <f t="shared" si="11"/>
        <v>0</v>
      </c>
      <c r="O71" s="54">
        <f t="shared" si="12"/>
        <v>0</v>
      </c>
      <c r="P71" s="54"/>
      <c r="Q71" s="54"/>
      <c r="R71" s="13"/>
    </row>
    <row r="72" spans="2:18">
      <c r="B72" s="63">
        <v>46</v>
      </c>
      <c r="C72" s="64"/>
      <c r="D72" s="64"/>
      <c r="E72" s="65"/>
      <c r="F72" s="20">
        <f t="shared" si="7"/>
        <v>0</v>
      </c>
      <c r="G72" s="20">
        <f t="shared" si="8"/>
        <v>0</v>
      </c>
      <c r="H72" s="51">
        <f t="shared" si="9"/>
        <v>0</v>
      </c>
      <c r="I72" s="87"/>
      <c r="J72" s="52"/>
      <c r="K72" s="51">
        <f t="shared" si="3"/>
        <v>0</v>
      </c>
      <c r="L72" s="52"/>
      <c r="M72" s="20">
        <f t="shared" si="10"/>
        <v>0</v>
      </c>
      <c r="N72" s="20">
        <f t="shared" si="11"/>
        <v>0</v>
      </c>
      <c r="O72" s="54">
        <f t="shared" si="12"/>
        <v>0</v>
      </c>
      <c r="P72" s="54"/>
      <c r="Q72" s="54"/>
      <c r="R72" s="13"/>
    </row>
    <row r="73" spans="2:18">
      <c r="B73" s="63">
        <v>47</v>
      </c>
      <c r="C73" s="64"/>
      <c r="D73" s="64"/>
      <c r="E73" s="65"/>
      <c r="F73" s="20">
        <f t="shared" si="7"/>
        <v>0</v>
      </c>
      <c r="G73" s="20">
        <f t="shared" si="8"/>
        <v>0</v>
      </c>
      <c r="H73" s="51">
        <f t="shared" si="9"/>
        <v>0</v>
      </c>
      <c r="I73" s="87"/>
      <c r="J73" s="52"/>
      <c r="K73" s="51">
        <f t="shared" si="3"/>
        <v>0</v>
      </c>
      <c r="L73" s="52"/>
      <c r="M73" s="20">
        <f t="shared" si="10"/>
        <v>0</v>
      </c>
      <c r="N73" s="20">
        <f t="shared" si="11"/>
        <v>0</v>
      </c>
      <c r="O73" s="54">
        <f t="shared" si="12"/>
        <v>0</v>
      </c>
      <c r="P73" s="54"/>
      <c r="Q73" s="54"/>
      <c r="R73" s="13"/>
    </row>
    <row r="74" spans="2:18">
      <c r="B74" s="63">
        <v>48</v>
      </c>
      <c r="C74" s="64"/>
      <c r="D74" s="64"/>
      <c r="E74" s="65"/>
      <c r="F74" s="20">
        <f t="shared" si="7"/>
        <v>0</v>
      </c>
      <c r="G74" s="20">
        <f t="shared" si="8"/>
        <v>0</v>
      </c>
      <c r="H74" s="51">
        <f t="shared" si="9"/>
        <v>0</v>
      </c>
      <c r="I74" s="87"/>
      <c r="J74" s="52"/>
      <c r="K74" s="51">
        <f t="shared" si="3"/>
        <v>0</v>
      </c>
      <c r="L74" s="52"/>
      <c r="M74" s="20">
        <f t="shared" si="10"/>
        <v>0</v>
      </c>
      <c r="N74" s="20">
        <f t="shared" si="11"/>
        <v>0</v>
      </c>
      <c r="O74" s="54">
        <f t="shared" si="12"/>
        <v>0</v>
      </c>
      <c r="P74" s="54"/>
      <c r="Q74" s="54"/>
      <c r="R74" s="13"/>
    </row>
    <row r="75" spans="2:18">
      <c r="B75" s="63">
        <v>49</v>
      </c>
      <c r="C75" s="64"/>
      <c r="D75" s="64"/>
      <c r="E75" s="65"/>
      <c r="F75" s="20">
        <f t="shared" si="7"/>
        <v>0</v>
      </c>
      <c r="G75" s="20">
        <f t="shared" si="8"/>
        <v>0</v>
      </c>
      <c r="H75" s="51">
        <f t="shared" si="9"/>
        <v>0</v>
      </c>
      <c r="I75" s="87"/>
      <c r="J75" s="52"/>
      <c r="K75" s="51">
        <f t="shared" si="3"/>
        <v>0</v>
      </c>
      <c r="L75" s="52"/>
      <c r="M75" s="20">
        <f t="shared" si="10"/>
        <v>0</v>
      </c>
      <c r="N75" s="20">
        <f t="shared" si="11"/>
        <v>0</v>
      </c>
      <c r="O75" s="54">
        <f t="shared" si="12"/>
        <v>0</v>
      </c>
      <c r="P75" s="54"/>
      <c r="Q75" s="54"/>
      <c r="R75" s="13"/>
    </row>
    <row r="76" spans="2:18">
      <c r="B76" s="63">
        <v>50</v>
      </c>
      <c r="C76" s="64"/>
      <c r="D76" s="64"/>
      <c r="E76" s="65"/>
      <c r="F76" s="20">
        <f t="shared" si="7"/>
        <v>0</v>
      </c>
      <c r="G76" s="20">
        <f t="shared" si="8"/>
        <v>0</v>
      </c>
      <c r="H76" s="51">
        <f t="shared" si="9"/>
        <v>0</v>
      </c>
      <c r="I76" s="87"/>
      <c r="J76" s="52"/>
      <c r="K76" s="51">
        <f t="shared" si="3"/>
        <v>0</v>
      </c>
      <c r="L76" s="52"/>
      <c r="M76" s="20">
        <f t="shared" si="10"/>
        <v>0</v>
      </c>
      <c r="N76" s="20">
        <f t="shared" si="11"/>
        <v>0</v>
      </c>
      <c r="O76" s="54">
        <f t="shared" si="12"/>
        <v>0</v>
      </c>
      <c r="P76" s="54"/>
      <c r="Q76" s="54"/>
      <c r="R76" s="13"/>
    </row>
    <row r="77" spans="2:18">
      <c r="B77" s="63">
        <v>51</v>
      </c>
      <c r="C77" s="64"/>
      <c r="D77" s="64"/>
      <c r="E77" s="65"/>
      <c r="F77" s="20">
        <f t="shared" si="7"/>
        <v>0</v>
      </c>
      <c r="G77" s="20">
        <f t="shared" si="8"/>
        <v>0</v>
      </c>
      <c r="H77" s="51">
        <f t="shared" si="9"/>
        <v>0</v>
      </c>
      <c r="I77" s="87"/>
      <c r="J77" s="52"/>
      <c r="K77" s="51">
        <f t="shared" si="3"/>
        <v>0</v>
      </c>
      <c r="L77" s="52"/>
      <c r="M77" s="20">
        <f t="shared" si="10"/>
        <v>0</v>
      </c>
      <c r="N77" s="20">
        <f t="shared" si="11"/>
        <v>0</v>
      </c>
      <c r="O77" s="54">
        <f t="shared" si="12"/>
        <v>0</v>
      </c>
      <c r="P77" s="54"/>
      <c r="Q77" s="54"/>
      <c r="R77" s="13"/>
    </row>
    <row r="78" spans="2:18">
      <c r="B78" s="63">
        <v>52</v>
      </c>
      <c r="C78" s="64"/>
      <c r="D78" s="64"/>
      <c r="E78" s="65"/>
      <c r="F78" s="20">
        <f t="shared" si="7"/>
        <v>0</v>
      </c>
      <c r="G78" s="20">
        <f t="shared" si="8"/>
        <v>0</v>
      </c>
      <c r="H78" s="51">
        <f t="shared" si="9"/>
        <v>0</v>
      </c>
      <c r="I78" s="87"/>
      <c r="J78" s="52"/>
      <c r="K78" s="51">
        <f t="shared" si="3"/>
        <v>0</v>
      </c>
      <c r="L78" s="52"/>
      <c r="M78" s="20">
        <f t="shared" si="10"/>
        <v>0</v>
      </c>
      <c r="N78" s="20">
        <f t="shared" si="11"/>
        <v>0</v>
      </c>
      <c r="O78" s="54">
        <f t="shared" si="12"/>
        <v>0</v>
      </c>
      <c r="P78" s="54"/>
      <c r="Q78" s="54"/>
      <c r="R78" s="13"/>
    </row>
    <row r="79" spans="2:18">
      <c r="B79" s="63">
        <v>53</v>
      </c>
      <c r="C79" s="64"/>
      <c r="D79" s="64"/>
      <c r="E79" s="65"/>
      <c r="F79" s="20">
        <f t="shared" si="7"/>
        <v>0</v>
      </c>
      <c r="G79" s="20">
        <f t="shared" si="8"/>
        <v>0</v>
      </c>
      <c r="H79" s="51">
        <f t="shared" si="9"/>
        <v>0</v>
      </c>
      <c r="I79" s="87"/>
      <c r="J79" s="52"/>
      <c r="K79" s="51">
        <f t="shared" si="3"/>
        <v>0</v>
      </c>
      <c r="L79" s="52"/>
      <c r="M79" s="20">
        <f t="shared" si="10"/>
        <v>0</v>
      </c>
      <c r="N79" s="20">
        <f t="shared" si="11"/>
        <v>0</v>
      </c>
      <c r="O79" s="54">
        <f t="shared" si="12"/>
        <v>0</v>
      </c>
      <c r="P79" s="54"/>
      <c r="Q79" s="54"/>
      <c r="R79" s="13"/>
    </row>
    <row r="80" spans="2:18">
      <c r="B80" s="63">
        <v>54</v>
      </c>
      <c r="C80" s="64"/>
      <c r="D80" s="64"/>
      <c r="E80" s="65"/>
      <c r="F80" s="20">
        <f t="shared" si="7"/>
        <v>0</v>
      </c>
      <c r="G80" s="20">
        <f t="shared" si="8"/>
        <v>0</v>
      </c>
      <c r="H80" s="51">
        <f t="shared" si="9"/>
        <v>0</v>
      </c>
      <c r="I80" s="87"/>
      <c r="J80" s="52"/>
      <c r="K80" s="51">
        <f t="shared" si="3"/>
        <v>0</v>
      </c>
      <c r="L80" s="52"/>
      <c r="M80" s="20">
        <f t="shared" si="10"/>
        <v>0</v>
      </c>
      <c r="N80" s="20">
        <f t="shared" si="11"/>
        <v>0</v>
      </c>
      <c r="O80" s="54">
        <f t="shared" si="12"/>
        <v>0</v>
      </c>
      <c r="P80" s="54"/>
      <c r="Q80" s="54"/>
      <c r="R80" s="13"/>
    </row>
    <row r="81" spans="2:18">
      <c r="B81" s="63">
        <v>55</v>
      </c>
      <c r="C81" s="64"/>
      <c r="D81" s="64"/>
      <c r="E81" s="65"/>
      <c r="F81" s="20">
        <f t="shared" si="7"/>
        <v>0</v>
      </c>
      <c r="G81" s="20">
        <f t="shared" si="8"/>
        <v>0</v>
      </c>
      <c r="H81" s="51">
        <f t="shared" si="9"/>
        <v>0</v>
      </c>
      <c r="I81" s="87"/>
      <c r="J81" s="52"/>
      <c r="K81" s="51">
        <f t="shared" si="3"/>
        <v>0</v>
      </c>
      <c r="L81" s="52"/>
      <c r="M81" s="20">
        <f t="shared" si="10"/>
        <v>0</v>
      </c>
      <c r="N81" s="20">
        <f t="shared" si="11"/>
        <v>0</v>
      </c>
      <c r="O81" s="54">
        <f t="shared" si="12"/>
        <v>0</v>
      </c>
      <c r="P81" s="54"/>
      <c r="Q81" s="54"/>
      <c r="R81" s="13"/>
    </row>
    <row r="82" spans="2:18">
      <c r="B82" s="63">
        <v>56</v>
      </c>
      <c r="C82" s="64"/>
      <c r="D82" s="64"/>
      <c r="E82" s="65"/>
      <c r="F82" s="20">
        <f t="shared" si="7"/>
        <v>0</v>
      </c>
      <c r="G82" s="20">
        <f t="shared" si="8"/>
        <v>0</v>
      </c>
      <c r="H82" s="51">
        <f t="shared" si="9"/>
        <v>0</v>
      </c>
      <c r="I82" s="87"/>
      <c r="J82" s="52"/>
      <c r="K82" s="51">
        <f t="shared" si="3"/>
        <v>0</v>
      </c>
      <c r="L82" s="52"/>
      <c r="M82" s="20">
        <f t="shared" si="10"/>
        <v>0</v>
      </c>
      <c r="N82" s="20">
        <f t="shared" si="11"/>
        <v>0</v>
      </c>
      <c r="O82" s="54">
        <f t="shared" si="12"/>
        <v>0</v>
      </c>
      <c r="P82" s="54"/>
      <c r="Q82" s="54"/>
      <c r="R82" s="13"/>
    </row>
    <row r="83" spans="2:18">
      <c r="B83" s="63">
        <v>57</v>
      </c>
      <c r="C83" s="64"/>
      <c r="D83" s="64"/>
      <c r="E83" s="65"/>
      <c r="F83" s="20">
        <f t="shared" si="7"/>
        <v>0</v>
      </c>
      <c r="G83" s="20">
        <f t="shared" si="8"/>
        <v>0</v>
      </c>
      <c r="H83" s="51">
        <f t="shared" si="9"/>
        <v>0</v>
      </c>
      <c r="I83" s="87"/>
      <c r="J83" s="52"/>
      <c r="K83" s="51">
        <f t="shared" si="3"/>
        <v>0</v>
      </c>
      <c r="L83" s="52"/>
      <c r="M83" s="20">
        <f t="shared" si="10"/>
        <v>0</v>
      </c>
      <c r="N83" s="20">
        <f t="shared" si="11"/>
        <v>0</v>
      </c>
      <c r="O83" s="54">
        <f t="shared" si="12"/>
        <v>0</v>
      </c>
      <c r="P83" s="54"/>
      <c r="Q83" s="54"/>
      <c r="R83" s="13"/>
    </row>
    <row r="84" spans="2:18">
      <c r="B84" s="63">
        <v>58</v>
      </c>
      <c r="C84" s="64"/>
      <c r="D84" s="64"/>
      <c r="E84" s="65"/>
      <c r="F84" s="20">
        <f t="shared" si="7"/>
        <v>0</v>
      </c>
      <c r="G84" s="20">
        <f t="shared" si="8"/>
        <v>0</v>
      </c>
      <c r="H84" s="51">
        <f t="shared" si="9"/>
        <v>0</v>
      </c>
      <c r="I84" s="87"/>
      <c r="J84" s="52"/>
      <c r="K84" s="51">
        <f t="shared" si="3"/>
        <v>0</v>
      </c>
      <c r="L84" s="52"/>
      <c r="M84" s="20">
        <f t="shared" si="10"/>
        <v>0</v>
      </c>
      <c r="N84" s="20">
        <f t="shared" si="11"/>
        <v>0</v>
      </c>
      <c r="O84" s="54">
        <f t="shared" si="12"/>
        <v>0</v>
      </c>
      <c r="P84" s="54"/>
      <c r="Q84" s="54"/>
      <c r="R84" s="13"/>
    </row>
    <row r="85" spans="2:18">
      <c r="B85" s="63">
        <v>59</v>
      </c>
      <c r="C85" s="64"/>
      <c r="D85" s="64"/>
      <c r="E85" s="65"/>
      <c r="F85" s="20">
        <f t="shared" si="7"/>
        <v>0</v>
      </c>
      <c r="G85" s="20">
        <f t="shared" si="8"/>
        <v>0</v>
      </c>
      <c r="H85" s="51">
        <f t="shared" si="9"/>
        <v>0</v>
      </c>
      <c r="I85" s="87"/>
      <c r="J85" s="52"/>
      <c r="K85" s="51">
        <f t="shared" si="3"/>
        <v>0</v>
      </c>
      <c r="L85" s="52"/>
      <c r="M85" s="20">
        <f t="shared" si="10"/>
        <v>0</v>
      </c>
      <c r="N85" s="20">
        <f t="shared" si="11"/>
        <v>0</v>
      </c>
      <c r="O85" s="54">
        <f t="shared" si="12"/>
        <v>0</v>
      </c>
      <c r="P85" s="54"/>
      <c r="Q85" s="54"/>
      <c r="R85" s="13"/>
    </row>
    <row r="86" spans="2:18">
      <c r="B86" s="63">
        <v>60</v>
      </c>
      <c r="C86" s="64"/>
      <c r="D86" s="64"/>
      <c r="E86" s="65"/>
      <c r="F86" s="20">
        <f t="shared" si="7"/>
        <v>0</v>
      </c>
      <c r="G86" s="20">
        <f t="shared" si="8"/>
        <v>0</v>
      </c>
      <c r="H86" s="51">
        <f t="shared" si="9"/>
        <v>0</v>
      </c>
      <c r="I86" s="87"/>
      <c r="J86" s="52"/>
      <c r="K86" s="51">
        <f t="shared" si="3"/>
        <v>0</v>
      </c>
      <c r="L86" s="52"/>
      <c r="M86" s="20">
        <f t="shared" si="10"/>
        <v>0</v>
      </c>
      <c r="N86" s="20">
        <f t="shared" si="11"/>
        <v>0</v>
      </c>
      <c r="O86" s="54">
        <f t="shared" si="12"/>
        <v>0</v>
      </c>
      <c r="P86" s="54"/>
      <c r="Q86" s="54"/>
      <c r="R86" s="13"/>
    </row>
    <row r="87" spans="2:18" hidden="1">
      <c r="B87" s="78">
        <v>61</v>
      </c>
      <c r="C87" s="79"/>
      <c r="D87" s="79"/>
      <c r="E87" s="80"/>
      <c r="F87" s="6" t="str">
        <f>IF(B87&gt;$O$6,"",EDATE(#REF!,1))</f>
        <v/>
      </c>
      <c r="G87" s="4">
        <f>IF(B87&gt;$O$6,0,F86-G86)</f>
        <v>0</v>
      </c>
      <c r="H87" s="4">
        <f t="shared" ref="H87:H91" si="13">IF(B87&gt;$O$6,0,N87-I87)</f>
        <v>0</v>
      </c>
      <c r="I87" s="82">
        <f>IF(B87&gt;$O$6,0,G87*$O$15)</f>
        <v>0</v>
      </c>
      <c r="J87" s="83"/>
      <c r="K87" s="83"/>
      <c r="L87" s="84"/>
      <c r="M87" s="4">
        <f>IF(B87&gt;$O$6,0,$O$5*(3000/1000000))</f>
        <v>0</v>
      </c>
      <c r="N87" s="4">
        <f>IF(B87&gt;$O$6,0,(-PMT($O$15,$O$6,$O$5,0,0)))</f>
        <v>0</v>
      </c>
      <c r="O87" s="4">
        <f t="shared" ref="O87:O91" si="14">IF(B87&gt;$O$6,0,G87-H87)</f>
        <v>0</v>
      </c>
      <c r="P87" s="89">
        <f t="shared" ref="P87:P91" si="15">IF(B87&gt;$O$6,0,N87+M87)</f>
        <v>0</v>
      </c>
      <c r="Q87" s="89"/>
      <c r="R87" s="89"/>
    </row>
    <row r="88" spans="2:18" hidden="1">
      <c r="B88" s="78">
        <v>62</v>
      </c>
      <c r="C88" s="79"/>
      <c r="D88" s="79"/>
      <c r="E88" s="80"/>
      <c r="F88" s="6" t="str">
        <f t="shared" ref="F88:F91" si="16">IF(B88&gt;$O$6,"",EDATE(F87,1))</f>
        <v/>
      </c>
      <c r="G88" s="4">
        <f t="shared" ref="G88:G91" si="17">IF(B88&gt;$O$6,0,G87-H87)</f>
        <v>0</v>
      </c>
      <c r="H88" s="4">
        <f t="shared" si="13"/>
        <v>0</v>
      </c>
      <c r="I88" s="82">
        <f>IF(B88&gt;$O$6,0,G88*$O$15)</f>
        <v>0</v>
      </c>
      <c r="J88" s="83"/>
      <c r="K88" s="83"/>
      <c r="L88" s="84"/>
      <c r="M88" s="4">
        <f>IF(B88&gt;$O$6,0,$O$5*(3000/1000000))</f>
        <v>0</v>
      </c>
      <c r="N88" s="4">
        <f>IF(B88&gt;$O$6,0,(-PMT($O$15,$O$6,$O$5,0,0)))</f>
        <v>0</v>
      </c>
      <c r="O88" s="4">
        <f t="shared" si="14"/>
        <v>0</v>
      </c>
      <c r="P88" s="89">
        <f t="shared" si="15"/>
        <v>0</v>
      </c>
      <c r="Q88" s="89"/>
      <c r="R88" s="89"/>
    </row>
    <row r="89" spans="2:18" hidden="1">
      <c r="B89" s="78">
        <v>63</v>
      </c>
      <c r="C89" s="79"/>
      <c r="D89" s="79"/>
      <c r="E89" s="80"/>
      <c r="F89" s="6" t="str">
        <f t="shared" si="16"/>
        <v/>
      </c>
      <c r="G89" s="4">
        <f t="shared" si="17"/>
        <v>0</v>
      </c>
      <c r="H89" s="4">
        <f t="shared" si="13"/>
        <v>0</v>
      </c>
      <c r="I89" s="82">
        <f>IF(B89&gt;$O$6,0,G89*$O$15)</f>
        <v>0</v>
      </c>
      <c r="J89" s="83"/>
      <c r="K89" s="83"/>
      <c r="L89" s="84"/>
      <c r="M89" s="4">
        <f>IF(B89&gt;$O$6,0,$O$5*(3000/1000000))</f>
        <v>0</v>
      </c>
      <c r="N89" s="4">
        <f>IF(B89&gt;$O$6,0,(-PMT($O$15,$O$6,$O$5,0,0)))</f>
        <v>0</v>
      </c>
      <c r="O89" s="4">
        <f t="shared" si="14"/>
        <v>0</v>
      </c>
      <c r="P89" s="89">
        <f t="shared" si="15"/>
        <v>0</v>
      </c>
      <c r="Q89" s="89"/>
      <c r="R89" s="89"/>
    </row>
    <row r="90" spans="2:18" hidden="1">
      <c r="B90" s="78">
        <v>64</v>
      </c>
      <c r="C90" s="79"/>
      <c r="D90" s="79"/>
      <c r="E90" s="80"/>
      <c r="F90" s="6" t="str">
        <f t="shared" si="16"/>
        <v/>
      </c>
      <c r="G90" s="4">
        <f t="shared" si="17"/>
        <v>0</v>
      </c>
      <c r="H90" s="4">
        <f t="shared" si="13"/>
        <v>0</v>
      </c>
      <c r="I90" s="82">
        <f>IF(B90&gt;$O$6,0,G90*$O$15)</f>
        <v>0</v>
      </c>
      <c r="J90" s="83"/>
      <c r="K90" s="83"/>
      <c r="L90" s="84"/>
      <c r="M90" s="4">
        <f>IF(B90&gt;$O$6,0,$O$5*(3000/1000000))</f>
        <v>0</v>
      </c>
      <c r="N90" s="4">
        <f>IF(B90&gt;$O$6,0,(-PMT($O$15,$O$6,$O$5,0,0)))</f>
        <v>0</v>
      </c>
      <c r="O90" s="4">
        <f t="shared" si="14"/>
        <v>0</v>
      </c>
      <c r="P90" s="89">
        <f t="shared" si="15"/>
        <v>0</v>
      </c>
      <c r="Q90" s="89"/>
      <c r="R90" s="89"/>
    </row>
    <row r="91" spans="2:18" hidden="1">
      <c r="B91" s="78">
        <v>65</v>
      </c>
      <c r="C91" s="79"/>
      <c r="D91" s="79"/>
      <c r="E91" s="80"/>
      <c r="F91" s="6" t="str">
        <f t="shared" si="16"/>
        <v/>
      </c>
      <c r="G91" s="4">
        <f t="shared" si="17"/>
        <v>0</v>
      </c>
      <c r="H91" s="4">
        <f t="shared" si="13"/>
        <v>0</v>
      </c>
      <c r="I91" s="82">
        <f>IF(B91&gt;$O$6,0,G91*$O$15)</f>
        <v>0</v>
      </c>
      <c r="J91" s="83"/>
      <c r="K91" s="83"/>
      <c r="L91" s="84"/>
      <c r="M91" s="4">
        <f>IF(B91&gt;$O$6,0,$O$5*(3000/1000000))</f>
        <v>0</v>
      </c>
      <c r="N91" s="4">
        <f>IF(B91&gt;$O$6,0,(-PMT($O$15,$O$6,$O$5,0,0)))</f>
        <v>0</v>
      </c>
      <c r="O91" s="4">
        <f t="shared" si="14"/>
        <v>0</v>
      </c>
      <c r="P91" s="89">
        <f t="shared" si="15"/>
        <v>0</v>
      </c>
      <c r="Q91" s="89"/>
      <c r="R91" s="89"/>
    </row>
    <row r="92" spans="2:18" hidden="1">
      <c r="B92" s="78">
        <v>66</v>
      </c>
      <c r="C92" s="79"/>
      <c r="D92" s="79"/>
      <c r="E92" s="80"/>
      <c r="F92" s="7"/>
      <c r="G92" s="7"/>
      <c r="H92" s="7"/>
      <c r="I92" s="82"/>
      <c r="J92" s="83"/>
      <c r="K92" s="83"/>
      <c r="L92" s="84"/>
      <c r="M92" s="7"/>
      <c r="N92" s="7"/>
      <c r="O92" s="7"/>
      <c r="P92" s="7"/>
      <c r="Q92" s="7"/>
      <c r="R92" s="7"/>
    </row>
    <row r="93" spans="2:18" hidden="1">
      <c r="B93" s="78">
        <v>67</v>
      </c>
      <c r="C93" s="79"/>
      <c r="D93" s="79"/>
      <c r="E93" s="80"/>
      <c r="F93" s="7"/>
      <c r="G93" s="7"/>
      <c r="H93" s="7"/>
      <c r="I93" s="82"/>
      <c r="J93" s="83"/>
      <c r="K93" s="83"/>
      <c r="L93" s="84"/>
      <c r="M93" s="7"/>
      <c r="N93" s="7"/>
      <c r="O93" s="7"/>
      <c r="P93" s="7"/>
      <c r="Q93" s="7"/>
      <c r="R93" s="7"/>
    </row>
    <row r="94" spans="2:18" hidden="1">
      <c r="B94" s="78">
        <v>68</v>
      </c>
      <c r="C94" s="79"/>
      <c r="D94" s="79"/>
      <c r="E94" s="80"/>
      <c r="F94" s="7"/>
      <c r="G94" s="7"/>
      <c r="H94" s="7"/>
      <c r="I94" s="82"/>
      <c r="J94" s="83"/>
      <c r="K94" s="83"/>
      <c r="L94" s="84"/>
      <c r="M94" s="7"/>
      <c r="N94" s="7"/>
      <c r="O94" s="7"/>
      <c r="P94" s="7"/>
      <c r="Q94" s="7"/>
      <c r="R94" s="7"/>
    </row>
  </sheetData>
  <sheetProtection sheet="1" objects="1" scenarios="1"/>
  <mergeCells count="287">
    <mergeCell ref="L9:N10"/>
    <mergeCell ref="L14:N14"/>
    <mergeCell ref="B61:E61"/>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H55:J55"/>
    <mergeCell ref="H56:J56"/>
    <mergeCell ref="H57:J57"/>
    <mergeCell ref="H58:J58"/>
    <mergeCell ref="B75:E75"/>
    <mergeCell ref="B76:E76"/>
    <mergeCell ref="B77:E77"/>
    <mergeCell ref="B62:E62"/>
    <mergeCell ref="B63:E63"/>
    <mergeCell ref="B64:E64"/>
    <mergeCell ref="B65:E65"/>
    <mergeCell ref="B66:E66"/>
    <mergeCell ref="B67:E67"/>
    <mergeCell ref="B68:E68"/>
    <mergeCell ref="B69:E69"/>
    <mergeCell ref="B70:E70"/>
    <mergeCell ref="B71:E71"/>
    <mergeCell ref="B72:E72"/>
    <mergeCell ref="B73:E73"/>
    <mergeCell ref="B74:E74"/>
    <mergeCell ref="B30:E30"/>
    <mergeCell ref="B31:E31"/>
    <mergeCell ref="B32:E32"/>
    <mergeCell ref="B33:E33"/>
    <mergeCell ref="B34:E34"/>
    <mergeCell ref="B35:E35"/>
    <mergeCell ref="H47:J47"/>
    <mergeCell ref="H48:J48"/>
    <mergeCell ref="B36:E36"/>
    <mergeCell ref="B37:E37"/>
    <mergeCell ref="H54:J54"/>
    <mergeCell ref="B38:E38"/>
    <mergeCell ref="H44:J44"/>
    <mergeCell ref="B39:E39"/>
    <mergeCell ref="B40:E40"/>
    <mergeCell ref="B41:E41"/>
    <mergeCell ref="B42:E42"/>
    <mergeCell ref="B43:E43"/>
    <mergeCell ref="H45:J45"/>
    <mergeCell ref="H46:J46"/>
    <mergeCell ref="H49:J49"/>
    <mergeCell ref="H50:J50"/>
    <mergeCell ref="H51:J51"/>
    <mergeCell ref="H52:J52"/>
    <mergeCell ref="H53:J53"/>
    <mergeCell ref="O35:Q35"/>
    <mergeCell ref="O36:Q36"/>
    <mergeCell ref="O37:Q37"/>
    <mergeCell ref="O38:Q38"/>
    <mergeCell ref="O39:Q39"/>
    <mergeCell ref="K42:L42"/>
    <mergeCell ref="K43:L43"/>
    <mergeCell ref="H39:J39"/>
    <mergeCell ref="H40:J40"/>
    <mergeCell ref="H41:J41"/>
    <mergeCell ref="H42:J42"/>
    <mergeCell ref="H43:J43"/>
    <mergeCell ref="K35:L35"/>
    <mergeCell ref="K36:L36"/>
    <mergeCell ref="K37:L37"/>
    <mergeCell ref="K38:L38"/>
    <mergeCell ref="K39:L39"/>
    <mergeCell ref="K40:L40"/>
    <mergeCell ref="K41:L41"/>
    <mergeCell ref="O44:Q44"/>
    <mergeCell ref="O45:Q45"/>
    <mergeCell ref="O46:Q46"/>
    <mergeCell ref="O47:Q47"/>
    <mergeCell ref="O48:Q48"/>
    <mergeCell ref="O41:Q41"/>
    <mergeCell ref="O42:Q42"/>
    <mergeCell ref="O43:Q43"/>
    <mergeCell ref="O40:Q40"/>
    <mergeCell ref="O62:Q62"/>
    <mergeCell ref="O63:Q63"/>
    <mergeCell ref="O54:Q54"/>
    <mergeCell ref="O55:Q55"/>
    <mergeCell ref="O56:Q56"/>
    <mergeCell ref="O57:Q57"/>
    <mergeCell ref="O58:Q58"/>
    <mergeCell ref="O49:Q49"/>
    <mergeCell ref="O50:Q50"/>
    <mergeCell ref="O51:Q51"/>
    <mergeCell ref="O52:Q52"/>
    <mergeCell ref="O53:Q53"/>
    <mergeCell ref="O59:Q59"/>
    <mergeCell ref="O60:Q60"/>
    <mergeCell ref="O61:Q61"/>
    <mergeCell ref="O79:Q79"/>
    <mergeCell ref="O80:Q80"/>
    <mergeCell ref="O81:Q81"/>
    <mergeCell ref="O82:Q82"/>
    <mergeCell ref="O83:Q83"/>
    <mergeCell ref="O74:Q74"/>
    <mergeCell ref="O75:Q75"/>
    <mergeCell ref="O76:Q76"/>
    <mergeCell ref="O77:Q77"/>
    <mergeCell ref="O78:Q78"/>
    <mergeCell ref="O69:Q69"/>
    <mergeCell ref="O70:Q70"/>
    <mergeCell ref="O71:Q71"/>
    <mergeCell ref="O72:Q72"/>
    <mergeCell ref="O73:Q73"/>
    <mergeCell ref="O64:Q64"/>
    <mergeCell ref="O65:Q65"/>
    <mergeCell ref="O66:Q66"/>
    <mergeCell ref="O67:Q67"/>
    <mergeCell ref="O68:Q68"/>
    <mergeCell ref="P89:R89"/>
    <mergeCell ref="P90:R90"/>
    <mergeCell ref="P91:R91"/>
    <mergeCell ref="H26:J26"/>
    <mergeCell ref="H27:J27"/>
    <mergeCell ref="H28:J28"/>
    <mergeCell ref="H29:J29"/>
    <mergeCell ref="H30:J30"/>
    <mergeCell ref="H31:J31"/>
    <mergeCell ref="H32:J32"/>
    <mergeCell ref="H33:J33"/>
    <mergeCell ref="H34:J34"/>
    <mergeCell ref="H35:J35"/>
    <mergeCell ref="H36:J36"/>
    <mergeCell ref="H37:J37"/>
    <mergeCell ref="H38:J38"/>
    <mergeCell ref="O84:Q84"/>
    <mergeCell ref="O85:Q85"/>
    <mergeCell ref="O86:Q86"/>
    <mergeCell ref="P87:R87"/>
    <mergeCell ref="P88:R88"/>
    <mergeCell ref="O28:Q28"/>
    <mergeCell ref="O29:Q29"/>
    <mergeCell ref="O30:Q30"/>
    <mergeCell ref="H71:J71"/>
    <mergeCell ref="H72:J72"/>
    <mergeCell ref="H73:J73"/>
    <mergeCell ref="H64:J64"/>
    <mergeCell ref="H65:J65"/>
    <mergeCell ref="H66:J66"/>
    <mergeCell ref="H67:J67"/>
    <mergeCell ref="H68:J68"/>
    <mergeCell ref="H59:J59"/>
    <mergeCell ref="H60:J60"/>
    <mergeCell ref="H61:J61"/>
    <mergeCell ref="H62:J62"/>
    <mergeCell ref="H63:J63"/>
    <mergeCell ref="H69:J69"/>
    <mergeCell ref="H70:J70"/>
    <mergeCell ref="I90:L90"/>
    <mergeCell ref="I91:L91"/>
    <mergeCell ref="I92:L92"/>
    <mergeCell ref="I93:L93"/>
    <mergeCell ref="H84:J84"/>
    <mergeCell ref="H85:J85"/>
    <mergeCell ref="H86:J86"/>
    <mergeCell ref="I87:L87"/>
    <mergeCell ref="I88:L88"/>
    <mergeCell ref="H81:J81"/>
    <mergeCell ref="H82:J82"/>
    <mergeCell ref="H83:J83"/>
    <mergeCell ref="H74:J74"/>
    <mergeCell ref="H75:J75"/>
    <mergeCell ref="H76:J76"/>
    <mergeCell ref="H77:J77"/>
    <mergeCell ref="H78:J78"/>
    <mergeCell ref="I89:L89"/>
    <mergeCell ref="K80:L80"/>
    <mergeCell ref="K81:L81"/>
    <mergeCell ref="K82:L82"/>
    <mergeCell ref="K83:L83"/>
    <mergeCell ref="K84:L84"/>
    <mergeCell ref="K85:L85"/>
    <mergeCell ref="K86:L86"/>
    <mergeCell ref="K78:L78"/>
    <mergeCell ref="K79:L79"/>
    <mergeCell ref="B93:E93"/>
    <mergeCell ref="B94:E94"/>
    <mergeCell ref="O11:P11"/>
    <mergeCell ref="B88:E88"/>
    <mergeCell ref="B89:E89"/>
    <mergeCell ref="B90:E90"/>
    <mergeCell ref="B91:E91"/>
    <mergeCell ref="B92:E92"/>
    <mergeCell ref="B83:E83"/>
    <mergeCell ref="B84:E84"/>
    <mergeCell ref="B85:E85"/>
    <mergeCell ref="B86:E86"/>
    <mergeCell ref="B87:E87"/>
    <mergeCell ref="B78:E78"/>
    <mergeCell ref="B79:E79"/>
    <mergeCell ref="B80:E80"/>
    <mergeCell ref="B81:E81"/>
    <mergeCell ref="B82:E82"/>
    <mergeCell ref="I94:L94"/>
    <mergeCell ref="O14:P14"/>
    <mergeCell ref="B26:E26"/>
    <mergeCell ref="H79:J79"/>
    <mergeCell ref="H80:J80"/>
    <mergeCell ref="F24:P24"/>
    <mergeCell ref="B2:R2"/>
    <mergeCell ref="O5:P5"/>
    <mergeCell ref="O6:P7"/>
    <mergeCell ref="O9:P10"/>
    <mergeCell ref="C14:D17"/>
    <mergeCell ref="K26:L26"/>
    <mergeCell ref="K27:L27"/>
    <mergeCell ref="K28:L28"/>
    <mergeCell ref="K29:L29"/>
    <mergeCell ref="B27:E27"/>
    <mergeCell ref="B28:E28"/>
    <mergeCell ref="B29:E29"/>
    <mergeCell ref="C19:I19"/>
    <mergeCell ref="F5:I5"/>
    <mergeCell ref="C5:D5"/>
    <mergeCell ref="C7:D7"/>
    <mergeCell ref="F7:I7"/>
    <mergeCell ref="F10:I13"/>
    <mergeCell ref="C10:D13"/>
    <mergeCell ref="N15:N17"/>
    <mergeCell ref="O15:P17"/>
    <mergeCell ref="L19:Q19"/>
    <mergeCell ref="L5:N5"/>
    <mergeCell ref="L6:N7"/>
    <mergeCell ref="K30:L30"/>
    <mergeCell ref="K31:L31"/>
    <mergeCell ref="K32:L32"/>
    <mergeCell ref="O26:Q26"/>
    <mergeCell ref="O27:Q27"/>
    <mergeCell ref="O31:Q31"/>
    <mergeCell ref="O32:Q32"/>
    <mergeCell ref="K33:L33"/>
    <mergeCell ref="K34:L34"/>
    <mergeCell ref="O33:Q33"/>
    <mergeCell ref="O34:Q34"/>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71:L71"/>
    <mergeCell ref="K72:L72"/>
    <mergeCell ref="K73:L73"/>
    <mergeCell ref="K74:L74"/>
    <mergeCell ref="K75:L75"/>
    <mergeCell ref="K76:L76"/>
    <mergeCell ref="K77:L77"/>
    <mergeCell ref="K62:L62"/>
    <mergeCell ref="K63:L63"/>
    <mergeCell ref="K64:L64"/>
    <mergeCell ref="K65:L65"/>
    <mergeCell ref="K66:L66"/>
    <mergeCell ref="K67:L67"/>
    <mergeCell ref="K68:L68"/>
    <mergeCell ref="K69:L69"/>
    <mergeCell ref="K70:L7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Martinez Pinzon, Guillermo Alexander</dc:creator>
  <cp:keywords/>
  <dc:description/>
  <cp:lastModifiedBy>Calderon Guzman, Luis</cp:lastModifiedBy>
  <cp:revision/>
  <dcterms:created xsi:type="dcterms:W3CDTF">2022-07-08T21:45:14Z</dcterms:created>
  <dcterms:modified xsi:type="dcterms:W3CDTF">2025-02-14T15:49:39Z</dcterms:modified>
  <cp:category/>
  <cp:contentStatus/>
</cp:coreProperties>
</file>