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cotiabank-my.sharepoint.com/personal/nathaly_lastra_scotiabank_com_pe/Documents/Escritorio/"/>
    </mc:Choice>
  </mc:AlternateContent>
  <xr:revisionPtr revIDLastSave="0" documentId="8_{8FE009A4-779E-4F47-8153-8D4D68F9DC8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Instrucciones" sheetId="10" r:id="rId1"/>
    <sheet name="Presupuesto Mensual" sheetId="5" r:id="rId2"/>
    <sheet name="Presupuesto Anual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" i="5" l="1"/>
  <c r="AI4" i="5"/>
  <c r="AJ4" i="5" s="1"/>
  <c r="AI5" i="5"/>
  <c r="AJ5" i="5" s="1"/>
  <c r="AI6" i="5"/>
  <c r="AJ6" i="5" s="1"/>
  <c r="AK6" i="5" s="1"/>
  <c r="O38" i="5"/>
  <c r="O37" i="5"/>
  <c r="O36" i="5"/>
  <c r="O35" i="5"/>
  <c r="O34" i="5"/>
  <c r="O33" i="5"/>
  <c r="O32" i="5"/>
  <c r="O30" i="5"/>
  <c r="O29" i="5"/>
  <c r="O28" i="5"/>
  <c r="O27" i="5"/>
  <c r="O26" i="5"/>
  <c r="O24" i="5"/>
  <c r="O23" i="5"/>
  <c r="O22" i="5"/>
  <c r="O21" i="5"/>
  <c r="O20" i="5"/>
  <c r="O19" i="5"/>
  <c r="O18" i="5"/>
  <c r="O17" i="5"/>
  <c r="O16" i="5"/>
  <c r="O15" i="5"/>
  <c r="O9" i="5"/>
  <c r="O8" i="5"/>
  <c r="O7" i="5"/>
  <c r="O6" i="5"/>
  <c r="I36" i="5"/>
  <c r="I35" i="5"/>
  <c r="I34" i="5"/>
  <c r="I32" i="5"/>
  <c r="I31" i="5"/>
  <c r="I30" i="5"/>
  <c r="C38" i="5"/>
  <c r="D38" i="5"/>
  <c r="B38" i="5"/>
  <c r="C34" i="5"/>
  <c r="B34" i="5"/>
  <c r="C30" i="5"/>
  <c r="C42" i="5"/>
  <c r="B30" i="5"/>
  <c r="D41" i="9"/>
  <c r="E41" i="9"/>
  <c r="F41" i="9"/>
  <c r="G41" i="9"/>
  <c r="H41" i="9"/>
  <c r="I41" i="9"/>
  <c r="J41" i="9"/>
  <c r="K41" i="9"/>
  <c r="L41" i="9"/>
  <c r="M41" i="9"/>
  <c r="N41" i="9"/>
  <c r="C41" i="9"/>
  <c r="D35" i="9"/>
  <c r="E35" i="9"/>
  <c r="F35" i="9"/>
  <c r="G35" i="9"/>
  <c r="G49" i="9"/>
  <c r="H35" i="9"/>
  <c r="I35" i="9"/>
  <c r="J35" i="9"/>
  <c r="K35" i="9"/>
  <c r="L35" i="9"/>
  <c r="M35" i="9"/>
  <c r="N35" i="9"/>
  <c r="C35" i="9"/>
  <c r="D24" i="9"/>
  <c r="E24" i="9"/>
  <c r="F24" i="9"/>
  <c r="G24" i="9"/>
  <c r="H24" i="9"/>
  <c r="I24" i="9"/>
  <c r="J24" i="9"/>
  <c r="K24" i="9"/>
  <c r="L24" i="9"/>
  <c r="L49" i="9"/>
  <c r="M24" i="9"/>
  <c r="N24" i="9"/>
  <c r="C24" i="9"/>
  <c r="D8" i="9"/>
  <c r="E8" i="9"/>
  <c r="F8" i="9"/>
  <c r="G8" i="9"/>
  <c r="H8" i="9"/>
  <c r="I8" i="9"/>
  <c r="J8" i="9"/>
  <c r="K8" i="9"/>
  <c r="L8" i="9"/>
  <c r="M8" i="9"/>
  <c r="N8" i="9"/>
  <c r="C8" i="9"/>
  <c r="D4" i="9"/>
  <c r="D12" i="9"/>
  <c r="E4" i="9"/>
  <c r="F4" i="9"/>
  <c r="G4" i="9"/>
  <c r="H4" i="9"/>
  <c r="I4" i="9"/>
  <c r="J4" i="9"/>
  <c r="K4" i="9"/>
  <c r="L4" i="9"/>
  <c r="L12" i="9"/>
  <c r="M4" i="9"/>
  <c r="N4" i="9"/>
  <c r="C4" i="9"/>
  <c r="D20" i="9"/>
  <c r="E20" i="9"/>
  <c r="F20" i="9"/>
  <c r="G20" i="9"/>
  <c r="H20" i="9"/>
  <c r="I20" i="9"/>
  <c r="J20" i="9"/>
  <c r="K20" i="9"/>
  <c r="L20" i="9"/>
  <c r="M20" i="9"/>
  <c r="N20" i="9"/>
  <c r="C20" i="9"/>
  <c r="N49" i="9"/>
  <c r="F49" i="9"/>
  <c r="D49" i="9"/>
  <c r="D51" i="9"/>
  <c r="M12" i="9"/>
  <c r="E12" i="9"/>
  <c r="N12" i="9"/>
  <c r="F12" i="9"/>
  <c r="J49" i="9"/>
  <c r="I49" i="9"/>
  <c r="M49" i="9"/>
  <c r="E49" i="9"/>
  <c r="H49" i="9"/>
  <c r="H12" i="9"/>
  <c r="C12" i="9"/>
  <c r="G12" i="9"/>
  <c r="G51" i="9"/>
  <c r="I12" i="9"/>
  <c r="J12" i="9"/>
  <c r="K49" i="9"/>
  <c r="C49" i="9"/>
  <c r="L51" i="9"/>
  <c r="K12" i="9"/>
  <c r="E51" i="9"/>
  <c r="M51" i="9"/>
  <c r="F51" i="9"/>
  <c r="N51" i="9"/>
  <c r="H51" i="9"/>
  <c r="I51" i="9"/>
  <c r="J51" i="9"/>
  <c r="K51" i="9"/>
  <c r="C51" i="9"/>
  <c r="D30" i="5"/>
  <c r="D34" i="5"/>
  <c r="B42" i="5"/>
  <c r="AK5" i="5" l="1"/>
  <c r="B23" i="5"/>
  <c r="AJ7" i="5"/>
  <c r="AK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Jose Rojas Segura</author>
    <author>MacBook Pro</author>
  </authors>
  <commentList>
    <comment ref="L5" authorId="0" shapeId="0" xr:uid="{6C449AD4-3B90-4ED3-A6A7-EF9AF178F9EA}">
      <text>
        <r>
          <rPr>
            <b/>
            <sz val="9"/>
            <color rgb="FF000000"/>
            <rFont val="Tahoma"/>
            <family val="2"/>
          </rPr>
          <t>Define tus metas anuales para saber cuánto debes ahorrar cada mes. Tu principal meta de ahorro debe ser tu fondo de emergencias que debería cubrir entre 3 a 6 meses de tus gastos obligatorios y necesarios.</t>
        </r>
      </text>
    </comment>
    <comment ref="L14" authorId="0" shapeId="0" xr:uid="{1E6E5D0C-81EB-4F01-AB98-A81683F2328F}">
      <text>
        <r>
          <rPr>
            <b/>
            <sz val="9"/>
            <color rgb="FF000000"/>
            <rFont val="Tahoma"/>
            <family val="2"/>
          </rPr>
          <t>Gastos que sí o sí debes pagar todos los meses. Es un monto fijo y si no los pagas, pueden haber consecuencias como una mora o cancelación del servicio.</t>
        </r>
      </text>
    </comment>
    <comment ref="L25" authorId="0" shapeId="0" xr:uid="{A29DA40E-51E5-4528-9D1A-90A98E626548}">
      <text>
        <r>
          <rPr>
            <b/>
            <sz val="9"/>
            <color rgb="FF000000"/>
            <rFont val="Tahoma"/>
            <family val="2"/>
          </rPr>
          <t xml:space="preserve">Gastos que son necesarios para nuestro día a día, pero pueden ser ajustados si es necesario. Puedes colocar el importe más alto de los últimos 6 meses para prevenir.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0" authorId="0" shapeId="0" xr:uid="{C8F345AD-E829-4458-B4A6-622EAF46B6F4}">
      <text>
        <r>
          <rPr>
            <b/>
            <sz val="9"/>
            <color rgb="FF000000"/>
            <rFont val="Tahoma"/>
            <family val="2"/>
          </rPr>
          <t xml:space="preserve">Sueldo Neto: El sueldo que ingresa a tu cuenta, ya con todos los rebajos. </t>
        </r>
      </text>
    </comment>
    <comment ref="F31" authorId="0" shapeId="0" xr:uid="{E5DEE77F-5833-447D-B4E0-53C47C56BF01}">
      <text>
        <r>
          <rPr>
            <b/>
            <sz val="9"/>
            <color rgb="FF000000"/>
            <rFont val="Tahoma"/>
            <family val="2"/>
          </rPr>
          <t>Ingresos adicionales por alquileres de cualquier tipo.</t>
        </r>
      </text>
    </comment>
    <comment ref="L31" authorId="0" shapeId="0" xr:uid="{EE453525-F097-464C-83CC-3D7B110E1CDD}">
      <text>
        <r>
          <rPr>
            <b/>
            <sz val="9"/>
            <color rgb="FF000000"/>
            <rFont val="Tahoma"/>
            <family val="2"/>
          </rPr>
          <t>Gastos fijos y variables que no son esenciales para vivir, pero que nos hacen felices. Si estamos ajustados, son los primeros que debemos cortar o reducir.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2" authorId="1" shapeId="0" xr:uid="{19B6978A-42A9-1344-89C2-1DA9888EE6C7}">
      <text>
        <r>
          <rPr>
            <b/>
            <sz val="10"/>
            <color rgb="FF000000"/>
            <rFont val="Tahoma"/>
            <family val="2"/>
          </rPr>
          <t xml:space="preserve"> Otros ingresos: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Cualquier otro ingreso adicional que tengas extra. 
</t>
        </r>
      </text>
    </comment>
    <comment ref="F33" authorId="0" shapeId="0" xr:uid="{BEF97994-1AFE-4F5C-947C-271A4B9B1E7F}">
      <text>
        <r>
          <rPr>
            <b/>
            <sz val="9"/>
            <color rgb="FF000000"/>
            <rFont val="Tahoma"/>
            <family val="2"/>
          </rPr>
          <t>Puedes sacar un promedio de los últimos meses.</t>
        </r>
      </text>
    </comment>
    <comment ref="F34" authorId="0" shapeId="0" xr:uid="{DB47F530-5E12-4606-AF8F-CB6B677FB6BB}">
      <text>
        <r>
          <rPr>
            <b/>
            <sz val="9"/>
            <color rgb="FF000000"/>
            <rFont val="Tahoma"/>
            <family val="2"/>
          </rPr>
          <t>Comisiones variables adicionales a tu sueldo fijo.</t>
        </r>
      </text>
    </comment>
    <comment ref="F35" authorId="0" shapeId="0" xr:uid="{EC878502-ADC6-4E22-B51E-8343178D243F}">
      <text>
        <r>
          <rPr>
            <b/>
            <sz val="9"/>
            <color rgb="FF000000"/>
            <rFont val="Tahoma"/>
            <family val="2"/>
          </rPr>
          <t xml:space="preserve">Emprendimiento que te generen algún ingreso de vez en cuando. 
</t>
        </r>
      </text>
    </comment>
    <comment ref="B42" authorId="0" shapeId="0" xr:uid="{ECF96C31-59C9-43FB-9C85-E8467930F8AE}">
      <text>
        <r>
          <rPr>
            <b/>
            <sz val="9"/>
            <color rgb="FF000000"/>
            <rFont val="Tahoma"/>
            <family val="2"/>
          </rPr>
          <t xml:space="preserve">El saldo de todos los meses debe ser cero (0.00)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- Si tienes un importe mayor, puedes asignarlo para tus ahorros o en alguno de tus gastos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- Si tienes un importe menor, debes ajustar alguno de tus gastos para poder cubrirlos todos.</t>
        </r>
      </text>
    </comment>
    <comment ref="C42" authorId="0" shapeId="0" xr:uid="{EA074A8A-9D74-4F0D-9B46-F6CB58D3323B}">
      <text>
        <r>
          <rPr>
            <b/>
            <sz val="9"/>
            <color rgb="FF000000"/>
            <rFont val="Tahoma"/>
            <family val="2"/>
          </rPr>
          <t xml:space="preserve">El saldo de todos los meses debe ser cero (0.00)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- Si tienes un importe mayor, puedes asignarlo para tus ahorros o en alguno de tus gastos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- Si tienes un importe menor, debes ajustar alguno de tus gastos para poder cubrirlos todos.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Jose Rojas Segura</author>
  </authors>
  <commentList>
    <comment ref="B51" authorId="0" shapeId="0" xr:uid="{70570077-75A7-4ABC-8E0E-285480903941}">
      <text>
        <r>
          <rPr>
            <b/>
            <sz val="9"/>
            <color rgb="FF000000"/>
            <rFont val="Tahoma"/>
            <family val="2"/>
          </rPr>
          <t xml:space="preserve">El saldo de todos los meses debe ser cero (0.00)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- Si tienes un importe mayor, puedes asignarlo para tus ahorros o en alguno de tus gastos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- Si tienes un importe menor, debes ajustar alguno de tus gastos para poder cubrirlos todos.</t>
        </r>
      </text>
    </comment>
  </commentList>
</comments>
</file>

<file path=xl/sharedStrings.xml><?xml version="1.0" encoding="utf-8"?>
<sst xmlns="http://schemas.openxmlformats.org/spreadsheetml/2006/main" count="159" uniqueCount="100">
  <si>
    <r>
      <t>Instrucciones Generales para que</t>
    </r>
    <r>
      <rPr>
        <b/>
        <sz val="28"/>
        <color rgb="FFEC111A"/>
        <rFont val="Scotia Headline"/>
        <family val="2"/>
      </rPr>
      <t xml:space="preserve"> te conviertas en un FINANSERIO este 2025: </t>
    </r>
  </si>
  <si>
    <t>1-</t>
  </si>
  <si>
    <r>
      <t>Haz una</t>
    </r>
    <r>
      <rPr>
        <b/>
        <sz val="16"/>
        <color theme="2" tint="-0.749992370372631"/>
        <rFont val="Scotia Regular"/>
      </rPr>
      <t xml:space="preserve"> lista detallada de todos tus ingresos y gastos</t>
    </r>
    <r>
      <rPr>
        <sz val="16"/>
        <color theme="2" tint="-0.749992370372631"/>
        <rFont val="Scotia Regular"/>
      </rPr>
      <t xml:space="preserve"> para colocarlos en categorías. </t>
    </r>
  </si>
  <si>
    <t>2-</t>
  </si>
  <si>
    <r>
      <rPr>
        <b/>
        <sz val="16"/>
        <color theme="2" tint="-0.749992370372631"/>
        <rFont val="Scotia Regular"/>
      </rPr>
      <t>Modifica la plantilla de acuerdo a tu realidad</t>
    </r>
    <r>
      <rPr>
        <sz val="16"/>
        <color theme="2" tint="-0.749992370372631"/>
        <rFont val="Scotia Regular"/>
      </rPr>
      <t>, con los gastos e ingresos que tienes.</t>
    </r>
  </si>
  <si>
    <t>3-</t>
  </si>
  <si>
    <r>
      <t xml:space="preserve">Puedes usar esta </t>
    </r>
    <r>
      <rPr>
        <b/>
        <sz val="16"/>
        <color theme="2" tint="-0.749992370372631"/>
        <rFont val="Scotia Regular"/>
      </rPr>
      <t>plantilla para el presupuesto familiar.</t>
    </r>
  </si>
  <si>
    <t>4-</t>
  </si>
  <si>
    <r>
      <rPr>
        <b/>
        <sz val="16"/>
        <color theme="2" tint="-0.749992370372631"/>
        <rFont val="Scotia Regular"/>
      </rPr>
      <t>No modifiques las celdas de color gris</t>
    </r>
    <r>
      <rPr>
        <sz val="16"/>
        <color theme="2" tint="-0.749992370372631"/>
        <rFont val="Scotia Regular"/>
      </rPr>
      <t xml:space="preserve">, para no afectar las fórmulas. </t>
    </r>
  </si>
  <si>
    <t>5-</t>
  </si>
  <si>
    <r>
      <rPr>
        <b/>
        <sz val="16"/>
        <color theme="2" tint="-0.749992370372631"/>
        <rFont val="Scotia Regular"/>
      </rPr>
      <t xml:space="preserve">En la columna  "Presupuesto"  ingresa los montos  de ingresos, ahorros y gastos. </t>
    </r>
    <r>
      <rPr>
        <sz val="16"/>
        <color theme="2" tint="-0.749992370372631"/>
        <rFont val="Scotia Regular"/>
      </rPr>
      <t>A fin de mes, completa la columna "Real" para ver si cumpliste con  lo planeado o tuviste gastos extra.</t>
    </r>
  </si>
  <si>
    <t>6-</t>
  </si>
  <si>
    <r>
      <t>Puedes elegir dos tipos de vistas para ver el resultado final en el gráfico: presupuestado y real</t>
    </r>
    <r>
      <rPr>
        <b/>
        <sz val="16"/>
        <color theme="2" tint="-0.749992370372631"/>
        <rFont val="Scotia Regular"/>
      </rPr>
      <t>. Compara lo presupuestado versus lo gastado y ahorrado realmente a fin de mes.</t>
    </r>
  </si>
  <si>
    <t>7-</t>
  </si>
  <si>
    <r>
      <rPr>
        <b/>
        <sz val="16"/>
        <color theme="2" tint="-0.749992370372631"/>
        <rFont val="Scotia Regular"/>
      </rPr>
      <t>No olvides revisar todas las notas que te hemos dejado dentro de cada presupuesto</t>
    </r>
    <r>
      <rPr>
        <sz val="16"/>
        <color theme="2" tint="-0.749992370372631"/>
        <rFont val="Scotia Regular"/>
      </rPr>
      <t xml:space="preserve"> para que lo uses correctamente</t>
    </r>
  </si>
  <si>
    <t xml:space="preserve">Elegir vista </t>
  </si>
  <si>
    <t>PRESUPUESTO</t>
  </si>
  <si>
    <t>TIPO</t>
  </si>
  <si>
    <t>MONTO</t>
  </si>
  <si>
    <t>%</t>
  </si>
  <si>
    <t>RESTA</t>
  </si>
  <si>
    <t>REAL</t>
  </si>
  <si>
    <t>Ahorros mensuales</t>
  </si>
  <si>
    <t>GASTOS FIJOS Y NECESARIOS</t>
  </si>
  <si>
    <t>META</t>
  </si>
  <si>
    <t>Presupuesto</t>
  </si>
  <si>
    <t>Real</t>
  </si>
  <si>
    <t>Var %</t>
  </si>
  <si>
    <t>GASTOS NO ESENCIALES</t>
  </si>
  <si>
    <t>Fondo para emergencias</t>
  </si>
  <si>
    <t>AHORRO / INVERSIONES</t>
  </si>
  <si>
    <t>Fondo para inversiones</t>
  </si>
  <si>
    <t>INGRESOS</t>
  </si>
  <si>
    <t>Objetivo Personal 1</t>
  </si>
  <si>
    <t>Objetivo Personal 2</t>
  </si>
  <si>
    <t>Tus gastos de entretenmiento superan el 30% de tus ingresos mensuales, podrías destinar una parte para tus ahorros.</t>
  </si>
  <si>
    <t>Te recomendamos seguir la regla 50-30-20 para organizar tu presupuesto. 50% de tus ingresos en gastos obligatorios y necesarios, 30% en gastos no esenciales y 20%  ahorros e inversiones</t>
  </si>
  <si>
    <t>Gastos mensuales</t>
  </si>
  <si>
    <t>FIJOS Y OBLIGATORIOS</t>
  </si>
  <si>
    <t>Vivienda (alquiler, hipoteca, etc)</t>
  </si>
  <si>
    <t>Deudas (préstamos personales y tarjeta de crédito)</t>
  </si>
  <si>
    <t>Salud (seguro, consultas, medicinas)</t>
  </si>
  <si>
    <t>Transporte (crédito del carro, SOAT o pasajes)</t>
  </si>
  <si>
    <t>Educación (cursos)</t>
  </si>
  <si>
    <t>Plan de celular o teléfono</t>
  </si>
  <si>
    <t>Servicio Internet + Cable</t>
  </si>
  <si>
    <t>Mascotas (comida, consultas, seguros)</t>
  </si>
  <si>
    <t>Impuestos ( Sunat, auto, casa)</t>
  </si>
  <si>
    <t>Otros</t>
  </si>
  <si>
    <t>VARIABLES NECESARIOS</t>
  </si>
  <si>
    <t>Pasajes (taxi, transporte público)</t>
  </si>
  <si>
    <t>Gasolina y cambio de aceite</t>
  </si>
  <si>
    <t>Ingresos mensuales</t>
  </si>
  <si>
    <t>Alimentación/Aseo/Limpieza del Hogar</t>
  </si>
  <si>
    <t>FIJOS</t>
  </si>
  <si>
    <t>Luz/Agua/Gas</t>
  </si>
  <si>
    <t>Sueldo Fijo</t>
  </si>
  <si>
    <t>Rentas</t>
  </si>
  <si>
    <t xml:space="preserve"> NO ESENCIALES</t>
  </si>
  <si>
    <t>AHORROS</t>
  </si>
  <si>
    <t>Ropa</t>
  </si>
  <si>
    <t>VARIABLES</t>
  </si>
  <si>
    <t>Restaurantes/Bares</t>
  </si>
  <si>
    <t>Comisiones</t>
  </si>
  <si>
    <t>Entretenimiento</t>
  </si>
  <si>
    <t>Extras</t>
  </si>
  <si>
    <t>Compras adicionales</t>
  </si>
  <si>
    <t>GASTOS</t>
  </si>
  <si>
    <t>Suscripciones (Gimnasio y Streaming)</t>
  </si>
  <si>
    <t>Gastos hormiga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</si>
  <si>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</si>
  <si>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</si>
  <si>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</si>
  <si>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</si>
  <si>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</si>
  <si>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</si>
  <si>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</si>
  <si>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</si>
  <si>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</si>
  <si>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</si>
  <si>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</si>
  <si>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</si>
  <si>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</si>
  <si>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Fijos</t>
  </si>
  <si>
    <t>Salario Fijo</t>
  </si>
  <si>
    <t>Alquileres</t>
  </si>
  <si>
    <t>Variables</t>
  </si>
  <si>
    <t>Cachuelos</t>
  </si>
  <si>
    <t>Total Ingresos</t>
  </si>
  <si>
    <t>Fondo de emergencias</t>
  </si>
  <si>
    <t>Meta 1: Viajes</t>
  </si>
  <si>
    <t>Meta 2: Educación</t>
  </si>
  <si>
    <t>Meta 3: Inversiones</t>
  </si>
  <si>
    <t>Total Ahorros</t>
  </si>
  <si>
    <t xml:space="preserve">GASTOS </t>
  </si>
  <si>
    <t>Fijos y Obligatorios</t>
  </si>
  <si>
    <t>Variables y necesarios</t>
  </si>
  <si>
    <t>Fijos y Variables no esenciales</t>
  </si>
  <si>
    <t>Total Gastos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</si>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</sst>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S/-280A]* #,##0.00_-;\-[$S/-280A]* #,##0.00_-;_-[$S/-280A]* &quot;-&quot;??_-;_-@_-"/>
    <numFmt numFmtId="165" formatCode="_-[$S/-280A]* #,##0_-;\-[$S/-280A]* #,##0_-;_-[$S/-280A]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0"/>
      <name val="Scotia Regular"/>
    </font>
    <font>
      <sz val="11"/>
      <color theme="1"/>
      <name val="Scotia Regular"/>
    </font>
    <font>
      <sz val="16"/>
      <color theme="1"/>
      <name val="Scotia Regular"/>
    </font>
    <font>
      <b/>
      <sz val="11"/>
      <color theme="0"/>
      <name val="Scotia Regular"/>
    </font>
    <font>
      <b/>
      <i/>
      <sz val="11"/>
      <color theme="0"/>
      <name val="Scotia Regular"/>
    </font>
    <font>
      <b/>
      <sz val="9"/>
      <color theme="0"/>
      <name val="Scotia Regular"/>
    </font>
    <font>
      <b/>
      <sz val="28"/>
      <color theme="1"/>
      <name val="Scotia Headline"/>
      <family val="2"/>
    </font>
    <font>
      <b/>
      <sz val="28"/>
      <color rgb="FFEC111A"/>
      <name val="Scotia Headline"/>
      <family val="2"/>
    </font>
    <font>
      <b/>
      <sz val="16"/>
      <color theme="2" tint="-0.749992370372631"/>
      <name val="Scotia Headline"/>
      <family val="2"/>
    </font>
    <font>
      <sz val="16"/>
      <color theme="2" tint="-0.749992370372631"/>
      <name val="Scotia Regular"/>
    </font>
    <font>
      <b/>
      <sz val="16"/>
      <color theme="2" tint="-0.749992370372631"/>
      <name val="Scotia Regular"/>
    </font>
    <font>
      <sz val="12"/>
      <color theme="2" tint="-0.749992370372631"/>
      <name val="Calibri"/>
      <family val="2"/>
      <scheme val="minor"/>
    </font>
    <font>
      <sz val="12"/>
      <color theme="2" tint="-0.749992370372631"/>
      <name val="Century Gothic"/>
      <family val="2"/>
    </font>
    <font>
      <sz val="11"/>
      <color theme="2" tint="-0.749992370372631"/>
      <name val="Calibri"/>
      <family val="2"/>
      <scheme val="minor"/>
    </font>
    <font>
      <sz val="16"/>
      <color theme="2" tint="-0.749992370372631"/>
      <name val="Scotia Headline"/>
      <family val="2"/>
    </font>
    <font>
      <b/>
      <sz val="12"/>
      <color theme="0"/>
      <name val="Scotia Headline"/>
      <family val="2"/>
    </font>
    <font>
      <b/>
      <sz val="18"/>
      <color theme="0"/>
      <name val="Scotia Headline"/>
      <family val="2"/>
    </font>
    <font>
      <u/>
      <sz val="11"/>
      <color theme="1"/>
      <name val="Scotia Regular"/>
    </font>
    <font>
      <sz val="16"/>
      <color theme="1" tint="0.34998626667073579"/>
      <name val="Scotia Regular"/>
    </font>
    <font>
      <sz val="16"/>
      <color theme="1" tint="0.249977111117893"/>
      <name val="Scotia Regular"/>
    </font>
    <font>
      <b/>
      <sz val="12"/>
      <color theme="1" tint="0.249977111117893"/>
      <name val="Scotia Regular"/>
    </font>
    <font>
      <b/>
      <sz val="12"/>
      <color theme="1" tint="0.34998626667073579"/>
      <name val="Scotia Regular"/>
    </font>
    <font>
      <b/>
      <sz val="11"/>
      <color theme="1"/>
      <name val="Scotia Regula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50000"/>
        <bgColor indexed="64"/>
      </patternFill>
    </fill>
    <fill>
      <patternFill patternType="solid">
        <fgColor rgb="FFD8D6CA"/>
        <bgColor indexed="64"/>
      </patternFill>
    </fill>
    <fill>
      <patternFill patternType="solid">
        <fgColor rgb="FFEE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5" fillId="0" borderId="0" xfId="0" applyFont="1"/>
    <xf numFmtId="0" fontId="2" fillId="0" borderId="0" xfId="0" applyFont="1"/>
    <xf numFmtId="165" fontId="3" fillId="0" borderId="0" xfId="0" applyNumberFormat="1" applyFont="1" applyProtection="1"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8" fillId="0" borderId="0" xfId="0" applyFont="1"/>
    <xf numFmtId="0" fontId="4" fillId="0" borderId="0" xfId="2"/>
    <xf numFmtId="0" fontId="7" fillId="0" borderId="0" xfId="0" applyFont="1"/>
    <xf numFmtId="0" fontId="0" fillId="0" borderId="0" xfId="0" applyAlignment="1">
      <alignment horizontal="left"/>
    </xf>
    <xf numFmtId="9" fontId="0" fillId="0" borderId="0" xfId="0" applyNumberFormat="1"/>
    <xf numFmtId="164" fontId="7" fillId="0" borderId="0" xfId="0" applyNumberFormat="1" applyFont="1"/>
    <xf numFmtId="9" fontId="7" fillId="0" borderId="0" xfId="1" applyFont="1"/>
    <xf numFmtId="10" fontId="7" fillId="0" borderId="0" xfId="1" applyNumberFormat="1" applyFont="1"/>
    <xf numFmtId="0" fontId="7" fillId="0" borderId="0" xfId="0" applyFont="1" applyAlignment="1">
      <alignment horizontal="left"/>
    </xf>
    <xf numFmtId="9" fontId="7" fillId="0" borderId="0" xfId="0" applyNumberFormat="1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 applyProtection="1">
      <alignment vertical="center" wrapText="1"/>
      <protection locked="0"/>
    </xf>
    <xf numFmtId="164" fontId="15" fillId="0" borderId="0" xfId="0" applyNumberFormat="1" applyFont="1" applyAlignment="1" applyProtection="1">
      <alignment vertical="center" wrapText="1"/>
      <protection locked="0"/>
    </xf>
    <xf numFmtId="9" fontId="15" fillId="3" borderId="0" xfId="1" applyFont="1" applyFill="1"/>
    <xf numFmtId="164" fontId="15" fillId="0" borderId="0" xfId="0" applyNumberFormat="1" applyFont="1" applyAlignment="1" applyProtection="1">
      <alignment vertical="center"/>
      <protection locked="0"/>
    </xf>
    <xf numFmtId="164" fontId="15" fillId="2" borderId="2" xfId="0" applyNumberFormat="1" applyFont="1" applyFill="1" applyBorder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 applyProtection="1">
      <alignment vertical="center" wrapText="1"/>
      <protection locked="0"/>
    </xf>
    <xf numFmtId="164" fontId="15" fillId="2" borderId="3" xfId="0" applyNumberFormat="1" applyFont="1" applyFill="1" applyBorder="1" applyAlignment="1">
      <alignment horizontal="center"/>
    </xf>
    <xf numFmtId="9" fontId="15" fillId="2" borderId="3" xfId="1" applyFont="1" applyFill="1" applyBorder="1" applyAlignment="1">
      <alignment horizontal="center"/>
    </xf>
    <xf numFmtId="164" fontId="15" fillId="0" borderId="3" xfId="0" applyNumberFormat="1" applyFont="1" applyBorder="1" applyAlignment="1" applyProtection="1">
      <alignment vertical="center" wrapText="1"/>
      <protection locked="0"/>
    </xf>
    <xf numFmtId="9" fontId="15" fillId="3" borderId="3" xfId="1" applyFont="1" applyFill="1" applyBorder="1"/>
    <xf numFmtId="0" fontId="22" fillId="0" borderId="0" xfId="0" applyFont="1" applyAlignment="1">
      <alignment horizontal="right"/>
    </xf>
    <xf numFmtId="0" fontId="23" fillId="0" borderId="0" xfId="0" applyFont="1"/>
    <xf numFmtId="0" fontId="28" fillId="0" borderId="0" xfId="0" applyFont="1"/>
    <xf numFmtId="0" fontId="31" fillId="0" borderId="0" xfId="0" applyFont="1"/>
    <xf numFmtId="0" fontId="16" fillId="4" borderId="0" xfId="0" applyFont="1" applyFill="1"/>
    <xf numFmtId="0" fontId="33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32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9" fillId="0" borderId="0" xfId="0" applyFont="1"/>
    <xf numFmtId="0" fontId="25" fillId="0" borderId="0" xfId="0" applyFont="1"/>
    <xf numFmtId="0" fontId="2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7" fillId="0" borderId="0" xfId="0" applyFont="1"/>
    <xf numFmtId="0" fontId="17" fillId="5" borderId="3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8" fillId="5" borderId="3" xfId="0" applyFont="1" applyFill="1" applyBorder="1"/>
    <xf numFmtId="0" fontId="17" fillId="5" borderId="3" xfId="0" applyFont="1" applyFill="1" applyBorder="1"/>
    <xf numFmtId="0" fontId="35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30" fillId="5" borderId="0" xfId="0" applyFont="1" applyFill="1" applyAlignment="1">
      <alignment horizontal="center" vertical="center" wrapText="1"/>
    </xf>
    <xf numFmtId="0" fontId="36" fillId="6" borderId="0" xfId="0" applyFont="1" applyFill="1" applyAlignment="1" applyProtection="1">
      <alignment horizontal="center"/>
      <protection hidden="1"/>
    </xf>
    <xf numFmtId="165" fontId="36" fillId="6" borderId="0" xfId="0" applyNumberFormat="1" applyFont="1" applyFill="1" applyAlignment="1" applyProtection="1">
      <alignment horizontal="center"/>
      <protection hidden="1"/>
    </xf>
    <xf numFmtId="0" fontId="14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/>
    </xf>
    <xf numFmtId="165" fontId="17" fillId="7" borderId="4" xfId="0" applyNumberFormat="1" applyFont="1" applyFill="1" applyBorder="1" applyProtection="1">
      <protection hidden="1"/>
    </xf>
    <xf numFmtId="165" fontId="17" fillId="7" borderId="5" xfId="0" applyNumberFormat="1" applyFont="1" applyFill="1" applyBorder="1" applyProtection="1">
      <protection hidden="1"/>
    </xf>
    <xf numFmtId="0" fontId="19" fillId="7" borderId="3" xfId="0" applyFont="1" applyFill="1" applyBorder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 wrapText="1"/>
      <protection hidden="1"/>
    </xf>
  </cellXfs>
  <cellStyles count="3">
    <cellStyle name="Hipervínculo" xfId="2" builtinId="8"/>
    <cellStyle name="Normal" xfId="0" builtinId="0"/>
    <cellStyle name="Porcentaje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12B275"/>
      <color rgb="FF285A80"/>
      <color rgb="FFEE0000"/>
      <color rgb="FFD8D6CA"/>
      <color rgb="FFF05328"/>
      <color rgb="FFA5D6E2"/>
      <color rgb="FF90BBC7"/>
      <color rgb="FFFDB715"/>
      <color rgb="FF053229"/>
      <color rgb="FF45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11691033240346"/>
          <c:y val="3.3657467196635406E-2"/>
          <c:w val="0.57142876048048674"/>
          <c:h val="1"/>
        </c:manualLayout>
      </c:layout>
      <c:doughnutChart>
        <c:varyColors val="1"/>
        <c:ser>
          <c:idx val="0"/>
          <c:order val="0"/>
          <c:tx>
            <c:strRef>
              <c:f>'Presupuesto Mensual'!$AH$4</c:f>
              <c:strCache>
                <c:ptCount val="1"/>
                <c:pt idx="0">
                  <c:v>GASTOS FIJOS Y NECESARIOS</c:v>
                </c:pt>
              </c:strCache>
            </c:strRef>
          </c:tx>
          <c:spPr>
            <a:solidFill>
              <a:srgbClr val="755AF3"/>
            </a:solidFill>
          </c:spPr>
          <c:explosion val="14"/>
          <c:dPt>
            <c:idx val="0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1D-4344-BF9A-4CCF8E475736}"/>
              </c:ext>
            </c:extLst>
          </c:dPt>
          <c:dPt>
            <c:idx val="1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1D-4344-BF9A-4CCF8E475736}"/>
              </c:ext>
            </c:extLst>
          </c:dPt>
          <c:dPt>
            <c:idx val="2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1D-4344-BF9A-4CCF8E475736}"/>
              </c:ext>
            </c:extLst>
          </c:dPt>
          <c:dPt>
            <c:idx val="3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1D-4344-BF9A-4CCF8E475736}"/>
              </c:ext>
            </c:extLst>
          </c:dPt>
          <c:dPt>
            <c:idx val="4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1D-4344-BF9A-4CCF8E475736}"/>
              </c:ext>
            </c:extLst>
          </c:dPt>
          <c:dPt>
            <c:idx val="5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1D-4344-BF9A-4CCF8E475736}"/>
              </c:ext>
            </c:extLst>
          </c:dPt>
          <c:dPt>
            <c:idx val="6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A1D-4344-BF9A-4CCF8E475736}"/>
              </c:ext>
            </c:extLst>
          </c:dPt>
          <c:dPt>
            <c:idx val="7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A1D-4344-BF9A-4CCF8E475736}"/>
              </c:ext>
            </c:extLst>
          </c:dPt>
          <c:dPt>
            <c:idx val="8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A1D-4344-BF9A-4CCF8E475736}"/>
              </c:ext>
            </c:extLst>
          </c:dPt>
          <c:dPt>
            <c:idx val="9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A1D-4344-BF9A-4CCF8E475736}"/>
              </c:ext>
            </c:extLst>
          </c:dPt>
          <c:dPt>
            <c:idx val="10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A1D-4344-BF9A-4CCF8E475736}"/>
              </c:ext>
            </c:extLst>
          </c:dPt>
          <c:dPt>
            <c:idx val="11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A1D-4344-BF9A-4CCF8E475736}"/>
              </c:ext>
            </c:extLst>
          </c:dPt>
          <c:dPt>
            <c:idx val="12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A1D-4344-BF9A-4CCF8E475736}"/>
              </c:ext>
            </c:extLst>
          </c:dPt>
          <c:dPt>
            <c:idx val="13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A1D-4344-BF9A-4CCF8E475736}"/>
              </c:ext>
            </c:extLst>
          </c:dPt>
          <c:dPt>
            <c:idx val="14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A1D-4344-BF9A-4CCF8E475736}"/>
              </c:ext>
            </c:extLst>
          </c:dPt>
          <c:dPt>
            <c:idx val="15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A1D-4344-BF9A-4CCF8E475736}"/>
              </c:ext>
            </c:extLst>
          </c:dPt>
          <c:dPt>
            <c:idx val="16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A1D-4344-BF9A-4CCF8E475736}"/>
              </c:ext>
            </c:extLst>
          </c:dPt>
          <c:dPt>
            <c:idx val="17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A1D-4344-BF9A-4CCF8E475736}"/>
              </c:ext>
            </c:extLst>
          </c:dPt>
          <c:dPt>
            <c:idx val="18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A1D-4344-BF9A-4CCF8E475736}"/>
              </c:ext>
            </c:extLst>
          </c:dPt>
          <c:dPt>
            <c:idx val="19"/>
            <c:bubble3D val="0"/>
            <c:spPr>
              <a:solidFill>
                <a:srgbClr val="755A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A1D-4344-BF9A-4CCF8E475736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1A1D-4344-BF9A-4CCF8E475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9"/>
      </c:doughnutChart>
      <c:doughnutChart>
        <c:varyColors val="1"/>
        <c:ser>
          <c:idx val="1"/>
          <c:order val="1"/>
          <c:tx>
            <c:strRef>
              <c:f>'Presupuesto Mensual'!$AH$4</c:f>
              <c:strCache>
                <c:ptCount val="1"/>
                <c:pt idx="0">
                  <c:v>GASTOS FIJOS Y NECESARIOS</c:v>
                </c:pt>
              </c:strCache>
            </c:strRef>
          </c:tx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1A1D-4344-BF9A-4CCF8E475736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1A1D-4344-BF9A-4CCF8E475736}"/>
              </c:ext>
            </c:extLst>
          </c:dPt>
          <c:val>
            <c:numRef>
              <c:f>'Presupuesto Mensual'!$AJ$4:$AK$4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1A1D-4344-BF9A-4CCF8E475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60222139614519"/>
          <c:y val="5.6962531174350128E-2"/>
          <c:w val="0.62265193245694073"/>
          <c:h val="0.91244022677180325"/>
        </c:manualLayout>
      </c:layout>
      <c:doughnutChart>
        <c:varyColors val="1"/>
        <c:ser>
          <c:idx val="1"/>
          <c:order val="0"/>
          <c:tx>
            <c:strRef>
              <c:f>'Presupuesto Mensual'!$AH$5</c:f>
              <c:strCache>
                <c:ptCount val="1"/>
                <c:pt idx="0">
                  <c:v>GASTOS NO ESENCIALES</c:v>
                </c:pt>
              </c:strCache>
            </c:strRef>
          </c:tx>
          <c:spPr>
            <a:solidFill>
              <a:srgbClr val="49D3B8"/>
            </a:solidFill>
          </c:spPr>
          <c:explosion val="14"/>
          <c:dPt>
            <c:idx val="0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EB-4F93-96E3-E95BC8BB61F9}"/>
              </c:ext>
            </c:extLst>
          </c:dPt>
          <c:dPt>
            <c:idx val="1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EB-4F93-96E3-E95BC8BB61F9}"/>
              </c:ext>
            </c:extLst>
          </c:dPt>
          <c:dPt>
            <c:idx val="2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EB-4F93-96E3-E95BC8BB61F9}"/>
              </c:ext>
            </c:extLst>
          </c:dPt>
          <c:dPt>
            <c:idx val="3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EB-4F93-96E3-E95BC8BB61F9}"/>
              </c:ext>
            </c:extLst>
          </c:dPt>
          <c:dPt>
            <c:idx val="4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7EB-4F93-96E3-E95BC8BB61F9}"/>
              </c:ext>
            </c:extLst>
          </c:dPt>
          <c:dPt>
            <c:idx val="5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7EB-4F93-96E3-E95BC8BB61F9}"/>
              </c:ext>
            </c:extLst>
          </c:dPt>
          <c:dPt>
            <c:idx val="6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7EB-4F93-96E3-E95BC8BB61F9}"/>
              </c:ext>
            </c:extLst>
          </c:dPt>
          <c:dPt>
            <c:idx val="7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7EB-4F93-96E3-E95BC8BB61F9}"/>
              </c:ext>
            </c:extLst>
          </c:dPt>
          <c:dPt>
            <c:idx val="8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7EB-4F93-96E3-E95BC8BB61F9}"/>
              </c:ext>
            </c:extLst>
          </c:dPt>
          <c:dPt>
            <c:idx val="9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7EB-4F93-96E3-E95BC8BB61F9}"/>
              </c:ext>
            </c:extLst>
          </c:dPt>
          <c:dPt>
            <c:idx val="10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7EB-4F93-96E3-E95BC8BB61F9}"/>
              </c:ext>
            </c:extLst>
          </c:dPt>
          <c:dPt>
            <c:idx val="11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7EB-4F93-96E3-E95BC8BB61F9}"/>
              </c:ext>
            </c:extLst>
          </c:dPt>
          <c:dPt>
            <c:idx val="12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7EB-4F93-96E3-E95BC8BB61F9}"/>
              </c:ext>
            </c:extLst>
          </c:dPt>
          <c:dPt>
            <c:idx val="13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7EB-4F93-96E3-E95BC8BB61F9}"/>
              </c:ext>
            </c:extLst>
          </c:dPt>
          <c:dPt>
            <c:idx val="14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7EB-4F93-96E3-E95BC8BB61F9}"/>
              </c:ext>
            </c:extLst>
          </c:dPt>
          <c:dPt>
            <c:idx val="15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7EB-4F93-96E3-E95BC8BB61F9}"/>
              </c:ext>
            </c:extLst>
          </c:dPt>
          <c:dPt>
            <c:idx val="16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7EB-4F93-96E3-E95BC8BB61F9}"/>
              </c:ext>
            </c:extLst>
          </c:dPt>
          <c:dPt>
            <c:idx val="17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7EB-4F93-96E3-E95BC8BB61F9}"/>
              </c:ext>
            </c:extLst>
          </c:dPt>
          <c:dPt>
            <c:idx val="18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7EB-4F93-96E3-E95BC8BB61F9}"/>
              </c:ext>
            </c:extLst>
          </c:dPt>
          <c:dPt>
            <c:idx val="19"/>
            <c:bubble3D val="0"/>
            <c:spPr>
              <a:solidFill>
                <a:srgbClr val="49D3B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7EB-4F93-96E3-E95BC8BB61F9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87EB-4F93-96E3-E95BC8BB6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9"/>
      </c:doughnutChart>
      <c:doughnutChart>
        <c:varyColors val="1"/>
        <c:ser>
          <c:idx val="0"/>
          <c:order val="1"/>
          <c:tx>
            <c:strRef>
              <c:f>'Presupuesto Mensual'!$AH$6</c:f>
              <c:strCache>
                <c:ptCount val="1"/>
                <c:pt idx="0">
                  <c:v>AHORRO / INVERSIONES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87EB-4F93-96E3-E95BC8BB61F9}"/>
              </c:ext>
            </c:extLst>
          </c:dPt>
          <c:dPt>
            <c:idx val="1"/>
            <c:bubble3D val="0"/>
            <c:spPr>
              <a:solidFill>
                <a:srgbClr val="285A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87EB-4F93-96E3-E95BC8BB61F9}"/>
              </c:ext>
            </c:extLst>
          </c:dPt>
          <c:val>
            <c:numRef>
              <c:f>'Presupuesto Mensual'!$AJ$5:$AK$5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87EB-4F93-96E3-E95BC8BB6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8370850169955"/>
          <c:y val="0.17656813050135856"/>
          <c:w val="0.64914252690890706"/>
          <c:h val="0.80895754878466275"/>
        </c:manualLayout>
      </c:layout>
      <c:doughnutChart>
        <c:varyColors val="1"/>
        <c:ser>
          <c:idx val="0"/>
          <c:order val="0"/>
          <c:tx>
            <c:strRef>
              <c:f>'Presupuesto Mensual'!$AH$6</c:f>
              <c:strCache>
                <c:ptCount val="1"/>
                <c:pt idx="0">
                  <c:v>AHORRO / INVERSIONES</c:v>
                </c:pt>
              </c:strCache>
            </c:strRef>
          </c:tx>
          <c:spPr>
            <a:solidFill>
              <a:srgbClr val="7FDAF8"/>
            </a:solidFill>
          </c:spPr>
          <c:explosion val="14"/>
          <c:dPt>
            <c:idx val="0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51-4021-8F05-65F04BFB1C5D}"/>
              </c:ext>
            </c:extLst>
          </c:dPt>
          <c:dPt>
            <c:idx val="1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51-4021-8F05-65F04BFB1C5D}"/>
              </c:ext>
            </c:extLst>
          </c:dPt>
          <c:dPt>
            <c:idx val="2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51-4021-8F05-65F04BFB1C5D}"/>
              </c:ext>
            </c:extLst>
          </c:dPt>
          <c:dPt>
            <c:idx val="3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51-4021-8F05-65F04BFB1C5D}"/>
              </c:ext>
            </c:extLst>
          </c:dPt>
          <c:dPt>
            <c:idx val="4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051-4021-8F05-65F04BFB1C5D}"/>
              </c:ext>
            </c:extLst>
          </c:dPt>
          <c:dPt>
            <c:idx val="5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051-4021-8F05-65F04BFB1C5D}"/>
              </c:ext>
            </c:extLst>
          </c:dPt>
          <c:dPt>
            <c:idx val="6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051-4021-8F05-65F04BFB1C5D}"/>
              </c:ext>
            </c:extLst>
          </c:dPt>
          <c:dPt>
            <c:idx val="7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051-4021-8F05-65F04BFB1C5D}"/>
              </c:ext>
            </c:extLst>
          </c:dPt>
          <c:dPt>
            <c:idx val="8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051-4021-8F05-65F04BFB1C5D}"/>
              </c:ext>
            </c:extLst>
          </c:dPt>
          <c:dPt>
            <c:idx val="9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051-4021-8F05-65F04BFB1C5D}"/>
              </c:ext>
            </c:extLst>
          </c:dPt>
          <c:dPt>
            <c:idx val="10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051-4021-8F05-65F04BFB1C5D}"/>
              </c:ext>
            </c:extLst>
          </c:dPt>
          <c:dPt>
            <c:idx val="11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051-4021-8F05-65F04BFB1C5D}"/>
              </c:ext>
            </c:extLst>
          </c:dPt>
          <c:dPt>
            <c:idx val="12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051-4021-8F05-65F04BFB1C5D}"/>
              </c:ext>
            </c:extLst>
          </c:dPt>
          <c:dPt>
            <c:idx val="13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051-4021-8F05-65F04BFB1C5D}"/>
              </c:ext>
            </c:extLst>
          </c:dPt>
          <c:dPt>
            <c:idx val="14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051-4021-8F05-65F04BFB1C5D}"/>
              </c:ext>
            </c:extLst>
          </c:dPt>
          <c:dPt>
            <c:idx val="15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051-4021-8F05-65F04BFB1C5D}"/>
              </c:ext>
            </c:extLst>
          </c:dPt>
          <c:dPt>
            <c:idx val="16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3051-4021-8F05-65F04BFB1C5D}"/>
              </c:ext>
            </c:extLst>
          </c:dPt>
          <c:dPt>
            <c:idx val="17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051-4021-8F05-65F04BFB1C5D}"/>
              </c:ext>
            </c:extLst>
          </c:dPt>
          <c:dPt>
            <c:idx val="18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051-4021-8F05-65F04BFB1C5D}"/>
              </c:ext>
            </c:extLst>
          </c:dPt>
          <c:dPt>
            <c:idx val="19"/>
            <c:bubble3D val="0"/>
            <c:spPr>
              <a:solidFill>
                <a:srgbClr val="7FDAF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3051-4021-8F05-65F04BFB1C5D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3051-4021-8F05-65F04BFB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9"/>
      </c:doughnutChart>
      <c:doughnutChart>
        <c:varyColors val="1"/>
        <c:ser>
          <c:idx val="1"/>
          <c:order val="1"/>
          <c:tx>
            <c:strRef>
              <c:f>'Presupuesto Mensual'!$AH$6</c:f>
              <c:strCache>
                <c:ptCount val="1"/>
                <c:pt idx="0">
                  <c:v>AHORRO / INVERSIONES</c:v>
                </c:pt>
              </c:strCache>
            </c:strRef>
          </c:tx>
          <c:spPr>
            <a:solidFill>
              <a:srgbClr val="FB6330"/>
            </a:solidFill>
          </c:spPr>
          <c:explosion val="2"/>
          <c:dPt>
            <c:idx val="0"/>
            <c:bubble3D val="0"/>
            <c:spPr>
              <a:solidFill>
                <a:srgbClr val="FB633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3051-4021-8F05-65F04BFB1C5D}"/>
              </c:ext>
            </c:extLst>
          </c:dPt>
          <c:dPt>
            <c:idx val="1"/>
            <c:bubble3D val="0"/>
            <c:explosion val="0"/>
            <c:spPr>
              <a:solidFill>
                <a:srgbClr val="12B27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3051-4021-8F05-65F04BFB1C5D}"/>
              </c:ext>
            </c:extLst>
          </c:dPt>
          <c:val>
            <c:numRef>
              <c:f>'Presupuesto Mensual'!$AJ$6:$AK$6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3051-4021-8F05-65F04BFB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316581</xdr:colOff>
      <xdr:row>3</xdr:row>
      <xdr:rowOff>143381</xdr:rowOff>
    </xdr:from>
    <xdr:to>
      <xdr:col>3</xdr:col>
      <xdr:colOff>893787</xdr:colOff>
      <xdr:row>15</xdr:row>
      <xdr:rowOff>184794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279956</xdr:colOff>
      <xdr:row>4</xdr:row>
      <xdr:rowOff>17464</xdr:rowOff>
    </xdr:from>
    <xdr:to>
      <xdr:col>6</xdr:col>
      <xdr:colOff>180564</xdr:colOff>
      <xdr:row>14</xdr:row>
      <xdr:rowOff>143197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568274</xdr:colOff>
      <xdr:row>2</xdr:row>
      <xdr:rowOff>143934</xdr:rowOff>
    </xdr:from>
    <xdr:to>
      <xdr:col>9</xdr:col>
      <xdr:colOff>286952</xdr:colOff>
      <xdr:row>14</xdr:row>
      <xdr:rowOff>98288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67347</xdr:colOff>
      <xdr:row>8</xdr:row>
      <xdr:rowOff>122877</xdr:rowOff>
    </xdr:from>
    <xdr:to>
      <xdr:col>2</xdr:col>
      <xdr:colOff>792394</xdr:colOff>
      <xdr:row>11</xdr:row>
      <xdr:rowOff>20753</xdr:rowOff>
    </xdr:to>
    <xdr:sp macro="" textlink="$AJ$4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SpPr/>
      </xdr:nvSpPr>
      <xdr:spPr>
        <a:xfrm>
          <a:off x="1344403" y="1724488"/>
          <a:ext cx="725047" cy="44820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46ACBCDB-D77B-46E9-851C-C10037885ADC}" type="TxLink">
            <a:rPr lang="en-US" sz="2000" b="1" i="0" u="none" strike="noStrike">
              <a:solidFill>
                <a:srgbClr val="000000"/>
              </a:solidFill>
              <a:latin typeface="Scotia" panose="020B0503020203020204" pitchFamily="34" charset="0"/>
              <a:cs typeface="Calibri"/>
            </a:rPr>
            <a:pPr algn="ctr"/>
            <a:t>0%</a:t>
          </a:fld>
          <a:endParaRPr lang="es-PE" sz="2000" b="1">
            <a:latin typeface="Scotia" panose="020B0503020203020204" pitchFamily="34" charset="0"/>
          </a:endParaRPr>
        </a:p>
      </xdr:txBody>
    </xdr:sp>
    <xdr:clientData/>
  </xdr:twoCellAnchor>
  <xdr:twoCellAnchor>
    <xdr:from>
      <xdr:col>1</xdr:col>
      <xdr:colOff>413153</xdr:colOff>
      <xdr:row>16</xdr:row>
      <xdr:rowOff>120895</xdr:rowOff>
    </xdr:from>
    <xdr:to>
      <xdr:col>3</xdr:col>
      <xdr:colOff>190215</xdr:colOff>
      <xdr:row>20</xdr:row>
      <xdr:rowOff>44355</xdr:rowOff>
    </xdr:to>
    <xdr:sp macro="" textlink="$AH$4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75620" y="3422895"/>
          <a:ext cx="1758262" cy="66852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A2EA6A8E-0407-459C-93DC-BD6946C47B36}" type="TxLink">
            <a:rPr lang="en-US" sz="1100" b="1" i="0" u="none" strike="noStrike">
              <a:solidFill>
                <a:srgbClr val="C00000"/>
              </a:solidFill>
              <a:latin typeface="Scotia" panose="020B0503020203020204" pitchFamily="34" charset="0"/>
              <a:cs typeface="Calibri"/>
            </a:rPr>
            <a:pPr algn="ctr"/>
            <a:t>GASTOS FIJOS Y NECESARIOS</a:t>
          </a:fld>
          <a:endParaRPr lang="es-PE" sz="2400" b="1">
            <a:solidFill>
              <a:srgbClr val="C00000"/>
            </a:solidFill>
            <a:latin typeface="Scotia" panose="020B0503020203020204" pitchFamily="34" charset="0"/>
          </a:endParaRPr>
        </a:p>
      </xdr:txBody>
    </xdr:sp>
    <xdr:clientData/>
  </xdr:twoCellAnchor>
  <xdr:twoCellAnchor>
    <xdr:from>
      <xdr:col>4</xdr:col>
      <xdr:colOff>420075</xdr:colOff>
      <xdr:row>8</xdr:row>
      <xdr:rowOff>94249</xdr:rowOff>
    </xdr:from>
    <xdr:to>
      <xdr:col>5</xdr:col>
      <xdr:colOff>233385</xdr:colOff>
      <xdr:row>10</xdr:row>
      <xdr:rowOff>78299</xdr:rowOff>
    </xdr:to>
    <xdr:sp macro="" textlink="$AJ$5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A000000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SpPr/>
      </xdr:nvSpPr>
      <xdr:spPr>
        <a:xfrm>
          <a:off x="3654342" y="1719849"/>
          <a:ext cx="803910" cy="35658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fld id="{731150F6-50DD-4296-9B9F-941EDE8540E6}" type="TxLink">
            <a:rPr lang="en-US" sz="2000" b="1" i="0" u="none" strike="noStrike">
              <a:solidFill>
                <a:srgbClr val="000000"/>
              </a:solidFill>
              <a:latin typeface="Scotia" panose="020B0503020203020204" pitchFamily="34" charset="0"/>
              <a:cs typeface="Calibri"/>
            </a:rPr>
            <a:pPr algn="ctr"/>
            <a:t>0%</a:t>
          </a:fld>
          <a:endParaRPr lang="es-PE" sz="4400" b="1">
            <a:latin typeface="Scotia" panose="020B0503020203020204" pitchFamily="34" charset="0"/>
          </a:endParaRPr>
        </a:p>
      </xdr:txBody>
    </xdr:sp>
    <xdr:clientData/>
  </xdr:twoCellAnchor>
  <xdr:twoCellAnchor>
    <xdr:from>
      <xdr:col>4</xdr:col>
      <xdr:colOff>262292</xdr:colOff>
      <xdr:row>16</xdr:row>
      <xdr:rowOff>110800</xdr:rowOff>
    </xdr:from>
    <xdr:to>
      <xdr:col>5</xdr:col>
      <xdr:colOff>341845</xdr:colOff>
      <xdr:row>20</xdr:row>
      <xdr:rowOff>61386</xdr:rowOff>
    </xdr:to>
    <xdr:sp macro="" textlink="$AH$5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96559" y="3412800"/>
          <a:ext cx="1070153" cy="695653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E98AACBA-49D4-4643-A125-F2639B6CE1C6}" type="TxLink">
            <a:rPr lang="en-US" sz="1100" b="1" i="0" u="none" strike="noStrike">
              <a:solidFill>
                <a:srgbClr val="285A80"/>
              </a:solidFill>
              <a:latin typeface="Scotia" panose="020B0503020203020204" pitchFamily="34" charset="0"/>
              <a:cs typeface="Calibri"/>
            </a:rPr>
            <a:pPr algn="ctr"/>
            <a:t>GASTOS NO ESENCIALES</a:t>
          </a:fld>
          <a:endParaRPr lang="es-PE" sz="2400" b="1">
            <a:solidFill>
              <a:srgbClr val="285A80"/>
            </a:solidFill>
            <a:latin typeface="Scotia" panose="020B0503020203020204" pitchFamily="34" charset="0"/>
          </a:endParaRPr>
        </a:p>
      </xdr:txBody>
    </xdr:sp>
    <xdr:clientData/>
  </xdr:twoCellAnchor>
  <xdr:twoCellAnchor>
    <xdr:from>
      <xdr:col>6</xdr:col>
      <xdr:colOff>727557</xdr:colOff>
      <xdr:row>8</xdr:row>
      <xdr:rowOff>68698</xdr:rowOff>
    </xdr:from>
    <xdr:to>
      <xdr:col>7</xdr:col>
      <xdr:colOff>672360</xdr:colOff>
      <xdr:row>10</xdr:row>
      <xdr:rowOff>62273</xdr:rowOff>
    </xdr:to>
    <xdr:sp macro="" textlink="$AJ$6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40390" y="1670309"/>
          <a:ext cx="953748" cy="360464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fld id="{5D803631-2A08-4B94-B9D9-1A6A68D011AE}" type="TxLink">
            <a:rPr lang="en-US" sz="2000" b="1" i="0" u="none" strike="noStrike">
              <a:solidFill>
                <a:srgbClr val="000000"/>
              </a:solidFill>
              <a:latin typeface="Scotia" panose="020B0503020203020204" pitchFamily="34" charset="0"/>
              <a:cs typeface="Calibri"/>
            </a:rPr>
            <a:pPr algn="ctr"/>
            <a:t>0%</a:t>
          </a:fld>
          <a:endParaRPr lang="es-PE" sz="2000" b="1">
            <a:latin typeface="Scotia" panose="020B0503020203020204" pitchFamily="34" charset="0"/>
          </a:endParaRPr>
        </a:p>
      </xdr:txBody>
    </xdr:sp>
    <xdr:clientData/>
  </xdr:twoCellAnchor>
  <xdr:twoCellAnchor>
    <xdr:from>
      <xdr:col>6</xdr:col>
      <xdr:colOff>535769</xdr:colOff>
      <xdr:row>16</xdr:row>
      <xdr:rowOff>103970</xdr:rowOff>
    </xdr:from>
    <xdr:to>
      <xdr:col>8</xdr:col>
      <xdr:colOff>144379</xdr:colOff>
      <xdr:row>20</xdr:row>
      <xdr:rowOff>77662</xdr:rowOff>
    </xdr:to>
    <xdr:sp macro="" textlink="$AH$6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858794" y="3326007"/>
          <a:ext cx="1490091" cy="69492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E0FEE0A4-9B82-4629-901A-54387D44D05D}" type="TxLink">
            <a:rPr lang="en-US" sz="1100" b="1" i="0" u="none" strike="noStrike">
              <a:solidFill>
                <a:srgbClr val="12B275"/>
              </a:solidFill>
              <a:latin typeface="Scotia" panose="020B0503020203020204" pitchFamily="34" charset="0"/>
              <a:cs typeface="Calibri"/>
            </a:rPr>
            <a:pPr algn="ctr"/>
            <a:t>AHORRO / INVERSIONES</a:t>
          </a:fld>
          <a:endParaRPr lang="es-PE" sz="1100" b="1">
            <a:solidFill>
              <a:srgbClr val="12B275"/>
            </a:solidFill>
            <a:latin typeface="Scotia" panose="020B0503020203020204" pitchFamily="34" charset="0"/>
          </a:endParaRPr>
        </a:p>
      </xdr:txBody>
    </xdr:sp>
    <xdr:clientData/>
  </xdr:twoCellAnchor>
  <xdr:twoCellAnchor editAs="oneCell">
    <xdr:from>
      <xdr:col>2</xdr:col>
      <xdr:colOff>54967</xdr:colOff>
      <xdr:row>14</xdr:row>
      <xdr:rowOff>115692</xdr:rowOff>
    </xdr:from>
    <xdr:to>
      <xdr:col>2</xdr:col>
      <xdr:colOff>555996</xdr:colOff>
      <xdr:row>16</xdr:row>
      <xdr:rowOff>66388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33F79224-26E3-46AE-A1F0-2560CE793700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8034" y="2867359"/>
          <a:ext cx="501029" cy="501029"/>
        </a:xfrm>
        <a:prstGeom prst="rect">
          <a:avLst/>
        </a:prstGeom>
      </xdr:spPr>
    </xdr:pic>
    <xdr:clientData/>
  </xdr:twoCellAnchor>
  <xdr:twoCellAnchor editAs="oneCell">
    <xdr:from>
      <xdr:col>7</xdr:col>
      <xdr:colOff>37686</xdr:colOff>
      <xdr:row>15</xdr:row>
      <xdr:rowOff>78667</xdr:rowOff>
    </xdr:from>
    <xdr:to>
      <xdr:col>7</xdr:col>
      <xdr:colOff>516644</xdr:colOff>
      <xdr:row>17</xdr:row>
      <xdr:rowOff>7291</xdr:rowOff>
    </xdr:to>
    <xdr:pic>
      <xdr:nvPicPr>
        <xdr:cNvPr id="12" name="Imagen 4">
          <a:extLst>
            <a:ext uri="{FF2B5EF4-FFF2-40B4-BE49-F238E27FC236}">
              <a16:creationId xmlns:a16="http://schemas.microsoft.com/office/drawing/2014/main" id="{ABD269C3-AE77-4CBD-9F5F-7B5A3721D5A4}"/>
            </a:ext>
            <a:ext uri="{147F2762-F138-4A5C-976F-8EAC2B608ADB}">
              <a16:predDERef xmlns:a16="http://schemas.microsoft.com/office/drawing/2014/main" pred="{33F79224-26E3-46AE-A1F0-2560CE793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3753" y="3016600"/>
          <a:ext cx="478958" cy="478958"/>
        </a:xfrm>
        <a:prstGeom prst="rect">
          <a:avLst/>
        </a:prstGeom>
      </xdr:spPr>
    </xdr:pic>
    <xdr:clientData/>
  </xdr:twoCellAnchor>
  <xdr:twoCellAnchor editAs="oneCell">
    <xdr:from>
      <xdr:col>4</xdr:col>
      <xdr:colOff>621100</xdr:colOff>
      <xdr:row>15</xdr:row>
      <xdr:rowOff>22751</xdr:rowOff>
    </xdr:from>
    <xdr:to>
      <xdr:col>5</xdr:col>
      <xdr:colOff>109299</xdr:colOff>
      <xdr:row>16</xdr:row>
      <xdr:rowOff>137483</xdr:rowOff>
    </xdr:to>
    <xdr:pic>
      <xdr:nvPicPr>
        <xdr:cNvPr id="13" name="Imagen 6">
          <a:extLst>
            <a:ext uri="{FF2B5EF4-FFF2-40B4-BE49-F238E27FC236}">
              <a16:creationId xmlns:a16="http://schemas.microsoft.com/office/drawing/2014/main" id="{630E177D-7522-4794-9A9D-EBF0B9EA9D96}"/>
            </a:ext>
            <a:ext uri="{147F2762-F138-4A5C-976F-8EAC2B608ADB}">
              <a16:predDERef xmlns:a16="http://schemas.microsoft.com/office/drawing/2014/main" pred="{ABD269C3-AE77-4CBD-9F5F-7B5A3721D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55367" y="2960684"/>
          <a:ext cx="478799" cy="47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D809-C9F9-416C-B7E8-2BFF5F9E189B}">
  <sheetPr>
    <tabColor rgb="FFED101A"/>
  </sheetPr>
  <dimension ref="A2:S24"/>
  <sheetViews>
    <sheetView showGridLines="0" tabSelected="1" topLeftCell="A4" zoomScale="101" workbookViewId="0">
      <selection activeCell="B5" sqref="B5"/>
    </sheetView>
  </sheetViews>
  <sheetFormatPr baseColWidth="10" defaultColWidth="10.7265625" defaultRowHeight="14.5" x14ac:dyDescent="0.35"/>
  <cols>
    <col min="1" max="1" width="4.26953125" customWidth="1"/>
    <col min="5" max="5" width="4.81640625" customWidth="1"/>
    <col min="8" max="8" width="5.81640625" customWidth="1"/>
    <col min="9" max="9" width="9.81640625" customWidth="1"/>
    <col min="10" max="10" width="8.81640625" customWidth="1"/>
    <col min="11" max="11" width="5.1796875" customWidth="1"/>
    <col min="13" max="13" width="9.453125" customWidth="1"/>
    <col min="14" max="14" width="5.7265625" customWidth="1"/>
    <col min="16" max="16" width="10.7265625" customWidth="1"/>
  </cols>
  <sheetData>
    <row r="2" spans="1:19" ht="21.5" x14ac:dyDescent="0.5">
      <c r="A2" s="17"/>
      <c r="B2" s="17"/>
      <c r="C2" s="17"/>
      <c r="D2" s="17"/>
      <c r="E2" s="34"/>
      <c r="F2" s="34"/>
      <c r="G2" s="34"/>
      <c r="H2" s="17"/>
      <c r="I2" s="17"/>
      <c r="J2" s="17"/>
      <c r="K2" s="17"/>
      <c r="L2" s="17"/>
      <c r="M2" s="17"/>
      <c r="N2" s="17"/>
      <c r="O2" s="17"/>
      <c r="P2" s="17"/>
    </row>
    <row r="3" spans="1:19" ht="21.5" x14ac:dyDescent="0.5">
      <c r="A3" s="17"/>
      <c r="B3" s="17"/>
      <c r="C3" s="17"/>
      <c r="D3" s="17"/>
      <c r="E3" s="35"/>
      <c r="F3" s="50"/>
      <c r="G3" s="50"/>
      <c r="H3" s="36"/>
      <c r="I3" s="51"/>
      <c r="J3" s="51"/>
      <c r="K3" s="37"/>
      <c r="L3" s="48"/>
      <c r="M3" s="48"/>
      <c r="N3" s="38"/>
      <c r="O3" s="48"/>
      <c r="P3" s="48"/>
    </row>
    <row r="4" spans="1:19" ht="9.75" customHeight="1" x14ac:dyDescent="0.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9" ht="6.75" customHeight="1" x14ac:dyDescent="0.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9" ht="28.4" customHeight="1" x14ac:dyDescent="0.5">
      <c r="A6" s="17"/>
      <c r="B6" s="52" t="s">
        <v>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39"/>
      <c r="R6" s="39"/>
      <c r="S6" s="39"/>
    </row>
    <row r="7" spans="1:19" ht="17.5" customHeight="1" x14ac:dyDescent="0.5">
      <c r="A7" s="17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39"/>
      <c r="R7" s="39"/>
      <c r="S7" s="39"/>
    </row>
    <row r="8" spans="1:19" ht="18.75" customHeight="1" x14ac:dyDescent="0.5">
      <c r="A8" s="17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39"/>
      <c r="R8" s="39"/>
      <c r="S8" s="39"/>
    </row>
    <row r="9" spans="1:19" ht="24.75" customHeight="1" x14ac:dyDescent="0.5">
      <c r="A9" s="17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39"/>
      <c r="R9" s="39"/>
      <c r="S9" s="39"/>
    </row>
    <row r="10" spans="1:19" ht="2.5" customHeight="1" x14ac:dyDescent="0.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9"/>
      <c r="R10" s="39"/>
      <c r="S10" s="39"/>
    </row>
    <row r="11" spans="1:19" ht="13.4" customHeight="1" x14ac:dyDescent="0.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39"/>
      <c r="R11" s="39"/>
      <c r="S11" s="39"/>
    </row>
    <row r="12" spans="1:19" ht="21.5" x14ac:dyDescent="0.5">
      <c r="A12" s="29" t="s">
        <v>1</v>
      </c>
      <c r="B12" s="30" t="s">
        <v>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40"/>
      <c r="R12" s="39"/>
      <c r="S12" s="39"/>
    </row>
    <row r="13" spans="1:19" ht="22.4" customHeight="1" x14ac:dyDescent="0.5">
      <c r="A13" s="29" t="s">
        <v>3</v>
      </c>
      <c r="B13" s="49" t="s">
        <v>4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0"/>
      <c r="R13" s="39"/>
      <c r="S13" s="39"/>
    </row>
    <row r="14" spans="1:19" ht="21.5" x14ac:dyDescent="0.5">
      <c r="A14" s="29" t="s">
        <v>5</v>
      </c>
      <c r="B14" s="30" t="s">
        <v>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40"/>
      <c r="R14" s="39"/>
      <c r="S14" s="39"/>
    </row>
    <row r="15" spans="1:19" ht="21.5" x14ac:dyDescent="0.5">
      <c r="A15" s="29" t="s">
        <v>7</v>
      </c>
      <c r="B15" s="30" t="s">
        <v>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40"/>
      <c r="R15" s="39"/>
      <c r="S15" s="39"/>
    </row>
    <row r="16" spans="1:19" ht="21.75" customHeight="1" x14ac:dyDescent="0.5">
      <c r="A16" s="29" t="s">
        <v>9</v>
      </c>
      <c r="B16" s="49" t="s">
        <v>10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1"/>
      <c r="R16" s="42"/>
      <c r="S16" s="42"/>
    </row>
    <row r="17" spans="1:17" ht="21.75" customHeight="1" x14ac:dyDescent="0.5">
      <c r="A17" s="2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3"/>
    </row>
    <row r="18" spans="1:17" ht="22.4" customHeight="1" x14ac:dyDescent="0.5">
      <c r="A18" s="29" t="s">
        <v>11</v>
      </c>
      <c r="B18" s="49" t="s">
        <v>12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30"/>
      <c r="Q18" s="43"/>
    </row>
    <row r="19" spans="1:17" ht="21.5" x14ac:dyDescent="0.5">
      <c r="A19" s="31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30"/>
      <c r="Q19" s="43"/>
    </row>
    <row r="20" spans="1:17" ht="22.4" customHeight="1" x14ac:dyDescent="0.5">
      <c r="A20" s="29" t="s">
        <v>13</v>
      </c>
      <c r="B20" s="49" t="s">
        <v>14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3"/>
    </row>
    <row r="21" spans="1:17" ht="21.5" x14ac:dyDescent="0.5">
      <c r="A21" s="17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3" spans="1:17" ht="16" x14ac:dyDescent="0.35">
      <c r="B23" s="6"/>
    </row>
    <row r="24" spans="1:17" x14ac:dyDescent="0.35">
      <c r="B24" s="7"/>
    </row>
  </sheetData>
  <mergeCells count="9">
    <mergeCell ref="L3:M3"/>
    <mergeCell ref="O3:P3"/>
    <mergeCell ref="B20:P21"/>
    <mergeCell ref="F3:G3"/>
    <mergeCell ref="I3:J3"/>
    <mergeCell ref="B13:P13"/>
    <mergeCell ref="B16:P17"/>
    <mergeCell ref="B18:O19"/>
    <mergeCell ref="B6:P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50000"/>
  </sheetPr>
  <dimension ref="A1:AV44"/>
  <sheetViews>
    <sheetView showGridLines="0" showRowColHeaders="0" zoomScale="90" zoomScaleNormal="90" workbookViewId="0">
      <selection activeCell="B3" sqref="B3"/>
    </sheetView>
  </sheetViews>
  <sheetFormatPr baseColWidth="10" defaultColWidth="11.453125" defaultRowHeight="14.5" x14ac:dyDescent="0.35"/>
  <cols>
    <col min="1" max="1" width="3.81640625" customWidth="1"/>
    <col min="2" max="7" width="14.453125" customWidth="1"/>
    <col min="8" max="8" width="12.453125" customWidth="1"/>
    <col min="9" max="9" width="12.81640625" customWidth="1"/>
    <col min="10" max="10" width="5.26953125" customWidth="1"/>
    <col min="11" max="11" width="5.453125" customWidth="1"/>
    <col min="12" max="12" width="44.453125" customWidth="1"/>
    <col min="13" max="13" width="16" customWidth="1"/>
    <col min="14" max="14" width="16.1796875" customWidth="1"/>
    <col min="32" max="33" width="11.453125" style="2"/>
    <col min="34" max="34" width="21.81640625" style="8" customWidth="1"/>
    <col min="35" max="35" width="15.453125" style="8" customWidth="1"/>
    <col min="36" max="36" width="10.453125" style="8" customWidth="1"/>
    <col min="37" max="37" width="9.26953125" style="8" customWidth="1"/>
    <col min="38" max="40" width="11.453125" style="8"/>
    <col min="41" max="41" width="10.7265625" style="8" customWidth="1"/>
    <col min="42" max="44" width="11.453125" style="2"/>
  </cols>
  <sheetData>
    <row r="1" spans="1:48" x14ac:dyDescent="0.35"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8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AF2"/>
      <c r="AG2" s="8"/>
      <c r="AP2" s="8"/>
      <c r="AQ2" s="8"/>
      <c r="AR2" s="8"/>
      <c r="AS2" s="8"/>
      <c r="AT2" s="8"/>
      <c r="AU2" s="8"/>
      <c r="AV2" s="8"/>
    </row>
    <row r="3" spans="1:48" ht="24.75" customHeight="1" x14ac:dyDescent="0.35">
      <c r="A3" s="16"/>
      <c r="B3" s="58" t="s">
        <v>15</v>
      </c>
      <c r="C3" s="53" t="s">
        <v>16</v>
      </c>
      <c r="D3" s="53"/>
      <c r="E3" s="53"/>
      <c r="F3" s="53"/>
      <c r="G3" s="53"/>
      <c r="H3" s="53"/>
      <c r="I3" s="53"/>
      <c r="J3" s="16"/>
      <c r="K3" s="16"/>
      <c r="L3" s="16"/>
      <c r="M3" s="16"/>
      <c r="N3" s="16"/>
      <c r="O3" s="16"/>
      <c r="AF3"/>
      <c r="AG3" s="8"/>
      <c r="AH3" s="8" t="s">
        <v>17</v>
      </c>
      <c r="AI3" s="11" t="s">
        <v>18</v>
      </c>
      <c r="AJ3" s="8" t="s">
        <v>19</v>
      </c>
      <c r="AK3" s="8" t="s">
        <v>20</v>
      </c>
      <c r="AM3" s="8" t="s">
        <v>21</v>
      </c>
      <c r="AP3" s="8"/>
      <c r="AQ3" s="8"/>
      <c r="AR3" s="8"/>
      <c r="AS3" s="8"/>
      <c r="AT3" s="8"/>
      <c r="AU3" s="8"/>
      <c r="AV3" s="8"/>
    </row>
    <row r="4" spans="1:48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57" t="s">
        <v>22</v>
      </c>
      <c r="M4" s="57"/>
      <c r="N4" s="57"/>
      <c r="O4" s="57"/>
      <c r="AF4"/>
      <c r="AG4" s="8"/>
      <c r="AH4" s="8" t="s">
        <v>23</v>
      </c>
      <c r="AI4" s="11">
        <f>IF($C$3=$AM$4,SUM('Presupuesto Mensual'!M15:M30),SUM(N15:N30))</f>
        <v>0</v>
      </c>
      <c r="AJ4" s="12">
        <f>IFERROR(AI4/$AI$7,0%)</f>
        <v>0</v>
      </c>
      <c r="AK4" s="12">
        <f>1-AJ4</f>
        <v>1</v>
      </c>
      <c r="AM4" s="8" t="s">
        <v>16</v>
      </c>
      <c r="AP4" s="8"/>
      <c r="AQ4" s="8"/>
      <c r="AR4" s="8"/>
      <c r="AS4" s="8"/>
      <c r="AT4" s="8"/>
      <c r="AU4" s="8"/>
      <c r="AV4" s="8"/>
    </row>
    <row r="5" spans="1:48" ht="15" thickBo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45" t="s">
        <v>24</v>
      </c>
      <c r="M5" s="45" t="s">
        <v>25</v>
      </c>
      <c r="N5" s="45" t="s">
        <v>26</v>
      </c>
      <c r="O5" s="45" t="s">
        <v>27</v>
      </c>
      <c r="AF5"/>
      <c r="AG5" s="8"/>
      <c r="AH5" s="8" t="s">
        <v>28</v>
      </c>
      <c r="AI5" s="11">
        <f>IF($C$3=$AM$4,SUM('Presupuesto Mensual'!M32:M38),SUM(N32:N38))</f>
        <v>0</v>
      </c>
      <c r="AJ5" s="12">
        <f>IFERROR(AI5/$AI$7,0%)</f>
        <v>0</v>
      </c>
      <c r="AK5" s="12">
        <f t="shared" ref="AK5:AK6" si="0">1-AJ5</f>
        <v>1</v>
      </c>
      <c r="AP5" s="8"/>
      <c r="AQ5" s="8"/>
      <c r="AR5" s="8"/>
      <c r="AS5" s="8"/>
      <c r="AT5" s="8"/>
      <c r="AU5" s="8"/>
      <c r="AV5" s="8"/>
    </row>
    <row r="6" spans="1:48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8" t="s">
        <v>29</v>
      </c>
      <c r="M6" s="19">
        <v>0</v>
      </c>
      <c r="N6" s="19">
        <v>0</v>
      </c>
      <c r="O6" s="20">
        <f>IFERROR((N6-M6)/M6,0)</f>
        <v>0</v>
      </c>
      <c r="AF6"/>
      <c r="AG6" s="8"/>
      <c r="AH6" s="8" t="s">
        <v>30</v>
      </c>
      <c r="AI6" s="11">
        <f>IF($C$3=$AM$4,SUM(M6:M9),SUM(N6:N9))</f>
        <v>0</v>
      </c>
      <c r="AJ6" s="12">
        <f>IFERROR(AI6/$AI$7,0%)</f>
        <v>0</v>
      </c>
      <c r="AK6" s="12">
        <f t="shared" si="0"/>
        <v>1</v>
      </c>
      <c r="AP6" s="8"/>
      <c r="AQ6" s="8"/>
      <c r="AR6" s="8"/>
      <c r="AS6" s="8"/>
      <c r="AT6" s="8"/>
      <c r="AU6" s="8"/>
      <c r="AV6" s="8"/>
    </row>
    <row r="7" spans="1:48" x14ac:dyDescent="0.3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8" t="s">
        <v>31</v>
      </c>
      <c r="M7" s="19">
        <v>0</v>
      </c>
      <c r="N7" s="19">
        <v>0</v>
      </c>
      <c r="O7" s="20">
        <f>IFERROR((N7-M7)/M7,0)</f>
        <v>0</v>
      </c>
      <c r="AF7"/>
      <c r="AG7" s="8"/>
      <c r="AH7" s="8" t="s">
        <v>32</v>
      </c>
      <c r="AI7" s="11">
        <f>IF($C$3=$AM$4,SUM('Presupuesto Mensual'!G30:G36),SUM(H30:H36))</f>
        <v>0</v>
      </c>
      <c r="AJ7" s="13">
        <f>SUM(AJ4:AJ6)</f>
        <v>0</v>
      </c>
      <c r="AK7" s="12"/>
      <c r="AP7" s="8"/>
      <c r="AQ7" s="8"/>
      <c r="AR7" s="8"/>
      <c r="AS7" s="8"/>
      <c r="AT7" s="8"/>
      <c r="AU7" s="8"/>
      <c r="AV7" s="8"/>
    </row>
    <row r="8" spans="1:48" x14ac:dyDescent="0.3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8" t="s">
        <v>33</v>
      </c>
      <c r="M8" s="19">
        <v>0</v>
      </c>
      <c r="N8" s="19">
        <v>0</v>
      </c>
      <c r="O8" s="20">
        <f>IFERROR((N8-M8)/M8,0)</f>
        <v>0</v>
      </c>
      <c r="AF8"/>
      <c r="AG8" s="8"/>
      <c r="AP8" s="8"/>
      <c r="AQ8" s="8"/>
      <c r="AR8" s="8"/>
      <c r="AS8" s="8"/>
      <c r="AT8" s="8"/>
      <c r="AU8" s="8"/>
      <c r="AV8" s="8"/>
    </row>
    <row r="9" spans="1:48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8" t="s">
        <v>34</v>
      </c>
      <c r="M9" s="19">
        <v>0</v>
      </c>
      <c r="N9" s="19">
        <v>0</v>
      </c>
      <c r="O9" s="20">
        <f>IFERROR((N9-M9)/M9,0)</f>
        <v>0</v>
      </c>
      <c r="AF9"/>
      <c r="AG9" s="8"/>
      <c r="AP9" s="8"/>
      <c r="AQ9" s="8"/>
      <c r="AR9" s="8"/>
      <c r="AS9" s="8"/>
      <c r="AT9" s="8"/>
      <c r="AU9" s="8"/>
      <c r="AV9" s="8"/>
    </row>
    <row r="10" spans="1:48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AF10"/>
      <c r="AG10" s="8"/>
      <c r="AH10" s="8" t="s">
        <v>35</v>
      </c>
      <c r="AP10" s="8"/>
      <c r="AQ10" s="8"/>
      <c r="AR10" s="8"/>
      <c r="AS10" s="8"/>
      <c r="AT10" s="8"/>
      <c r="AU10" s="8"/>
      <c r="AV10" s="8"/>
    </row>
    <row r="11" spans="1:48" x14ac:dyDescent="0.3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AF11"/>
      <c r="AG11" s="8"/>
      <c r="AH11" s="8" t="s">
        <v>36</v>
      </c>
      <c r="AI11" s="11"/>
      <c r="AJ11" s="12"/>
      <c r="AK11" s="12"/>
      <c r="AP11" s="8"/>
      <c r="AQ11" s="8"/>
      <c r="AR11" s="8"/>
      <c r="AS11" s="8"/>
      <c r="AT11" s="8"/>
      <c r="AU11" s="8"/>
      <c r="AV11" s="8"/>
    </row>
    <row r="12" spans="1:48" x14ac:dyDescent="0.3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AF12"/>
      <c r="AG12" s="8"/>
      <c r="AI12" s="11"/>
      <c r="AJ12" s="12"/>
      <c r="AK12" s="12"/>
      <c r="AP12" s="8"/>
      <c r="AQ12" s="8"/>
      <c r="AR12" s="8"/>
      <c r="AS12" s="8"/>
      <c r="AT12" s="8"/>
      <c r="AU12" s="8"/>
      <c r="AV12" s="8"/>
    </row>
    <row r="13" spans="1:48" x14ac:dyDescent="0.3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57" t="s">
        <v>37</v>
      </c>
      <c r="M13" s="57"/>
      <c r="N13" s="57"/>
      <c r="O13" s="57"/>
      <c r="AF13"/>
      <c r="AG13" s="8"/>
      <c r="AI13" s="11"/>
      <c r="AJ13" s="12"/>
      <c r="AP13" s="8"/>
      <c r="AQ13" s="8"/>
      <c r="AR13" s="8"/>
      <c r="AS13" s="8"/>
      <c r="AT13" s="8"/>
      <c r="AU13" s="8"/>
      <c r="AV13" s="8"/>
    </row>
    <row r="14" spans="1:48" ht="15" thickBot="1" x14ac:dyDescent="0.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5" t="s">
        <v>38</v>
      </c>
      <c r="M14" s="45" t="s">
        <v>25</v>
      </c>
      <c r="N14" s="45" t="s">
        <v>26</v>
      </c>
      <c r="O14" s="45" t="s">
        <v>27</v>
      </c>
      <c r="AF14"/>
      <c r="AG14" s="8"/>
      <c r="AH14" s="14"/>
      <c r="AI14" s="15"/>
      <c r="AP14" s="8"/>
      <c r="AQ14" s="8"/>
      <c r="AR14" s="8"/>
      <c r="AS14" s="8"/>
      <c r="AT14" s="8"/>
      <c r="AU14" s="8"/>
      <c r="AV14" s="8"/>
    </row>
    <row r="15" spans="1:48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8" t="s">
        <v>39</v>
      </c>
      <c r="M15" s="21">
        <v>0</v>
      </c>
      <c r="N15" s="21">
        <v>0</v>
      </c>
      <c r="O15" s="20">
        <f>IFERROR((N15-M15)/M15,0)</f>
        <v>0</v>
      </c>
      <c r="AF15"/>
      <c r="AG15"/>
      <c r="AH15" s="9"/>
      <c r="AI15" s="10"/>
      <c r="AJ15"/>
      <c r="AK15"/>
      <c r="AL15"/>
      <c r="AM15"/>
      <c r="AN15"/>
      <c r="AO15"/>
      <c r="AP15"/>
      <c r="AQ15"/>
      <c r="AR15"/>
    </row>
    <row r="16" spans="1:48" ht="29" x14ac:dyDescent="0.3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8" t="s">
        <v>40</v>
      </c>
      <c r="M16" s="19">
        <v>0</v>
      </c>
      <c r="N16" s="19">
        <v>0</v>
      </c>
      <c r="O16" s="20">
        <f t="shared" ref="O16:O24" si="1">IFERROR((N16-M16)/M16,0)</f>
        <v>0</v>
      </c>
      <c r="AF16"/>
      <c r="AG16"/>
      <c r="AH16" s="9"/>
      <c r="AI16" s="10"/>
      <c r="AJ16"/>
      <c r="AK16"/>
      <c r="AL16"/>
      <c r="AM16"/>
      <c r="AN16"/>
      <c r="AO16"/>
      <c r="AP16"/>
      <c r="AQ16"/>
      <c r="AR16"/>
    </row>
    <row r="17" spans="1:44" x14ac:dyDescent="0.3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8" t="s">
        <v>41</v>
      </c>
      <c r="M17" s="19">
        <v>0</v>
      </c>
      <c r="N17" s="19">
        <v>0</v>
      </c>
      <c r="O17" s="20">
        <f t="shared" si="1"/>
        <v>0</v>
      </c>
      <c r="AF17"/>
      <c r="AG17"/>
      <c r="AH17" s="9"/>
      <c r="AI17" s="10"/>
      <c r="AJ17"/>
      <c r="AK17"/>
      <c r="AL17"/>
      <c r="AM17"/>
      <c r="AN17"/>
      <c r="AO17"/>
      <c r="AP17"/>
      <c r="AQ17"/>
      <c r="AR17"/>
    </row>
    <row r="18" spans="1:44" x14ac:dyDescent="0.3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8" t="s">
        <v>42</v>
      </c>
      <c r="M18" s="19">
        <v>0</v>
      </c>
      <c r="N18" s="19">
        <v>0</v>
      </c>
      <c r="O18" s="20">
        <f t="shared" si="1"/>
        <v>0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1:44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8" t="s">
        <v>43</v>
      </c>
      <c r="M19" s="19">
        <v>0</v>
      </c>
      <c r="N19" s="19">
        <v>0</v>
      </c>
      <c r="O19" s="20">
        <f t="shared" si="1"/>
        <v>0</v>
      </c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x14ac:dyDescent="0.35">
      <c r="A20" s="16"/>
      <c r="B20" s="16"/>
      <c r="C20" s="16"/>
      <c r="D20" s="16"/>
      <c r="E20" s="16"/>
      <c r="F20" s="16"/>
      <c r="G20" s="16"/>
      <c r="H20" s="19"/>
      <c r="I20" s="19"/>
      <c r="J20" s="19"/>
      <c r="K20" s="16"/>
      <c r="L20" s="18" t="s">
        <v>44</v>
      </c>
      <c r="M20" s="19">
        <v>0</v>
      </c>
      <c r="N20" s="19">
        <v>0</v>
      </c>
      <c r="O20" s="20">
        <f t="shared" si="1"/>
        <v>0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1:44" x14ac:dyDescent="0.35">
      <c r="A21" s="16"/>
      <c r="B21" s="16"/>
      <c r="C21" s="16"/>
      <c r="D21" s="16"/>
      <c r="E21" s="16"/>
      <c r="F21" s="16"/>
      <c r="G21" s="16"/>
      <c r="H21" s="19"/>
      <c r="I21" s="19"/>
      <c r="J21" s="19"/>
      <c r="K21" s="16"/>
      <c r="L21" s="18" t="s">
        <v>45</v>
      </c>
      <c r="M21" s="19">
        <v>0</v>
      </c>
      <c r="N21" s="19">
        <v>0</v>
      </c>
      <c r="O21" s="20">
        <f t="shared" si="1"/>
        <v>0</v>
      </c>
      <c r="AF21"/>
      <c r="AG21"/>
      <c r="AH21"/>
      <c r="AI21"/>
      <c r="AJ21"/>
      <c r="AK21"/>
      <c r="AL21"/>
      <c r="AM21"/>
      <c r="AN21"/>
      <c r="AO21"/>
      <c r="AP21"/>
      <c r="AQ21"/>
      <c r="AR21"/>
    </row>
    <row r="22" spans="1:44" x14ac:dyDescent="0.35">
      <c r="A22" s="16"/>
      <c r="B22" s="16"/>
      <c r="C22" s="16"/>
      <c r="D22" s="16"/>
      <c r="E22" s="16"/>
      <c r="F22" s="16"/>
      <c r="G22" s="16"/>
      <c r="H22" s="19"/>
      <c r="I22" s="19"/>
      <c r="J22" s="19"/>
      <c r="K22" s="32"/>
      <c r="L22" s="18" t="s">
        <v>46</v>
      </c>
      <c r="M22" s="19">
        <v>0</v>
      </c>
      <c r="N22" s="19">
        <v>0</v>
      </c>
      <c r="O22" s="20">
        <f t="shared" si="1"/>
        <v>0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ht="14.5" customHeight="1" x14ac:dyDescent="0.35">
      <c r="A23" s="16"/>
      <c r="B23" s="56" t="str">
        <f>IF(AJ5&gt;30%,AH10,AH11)</f>
        <v>Te recomendamos seguir la regla 50-30-20 para organizar tu presupuesto. 50% de tus ingresos en gastos obligatorios y necesarios, 30% en gastos no esenciales y 20%  ahorros e inversiones</v>
      </c>
      <c r="C23" s="56"/>
      <c r="D23" s="56"/>
      <c r="E23" s="56"/>
      <c r="F23" s="56"/>
      <c r="G23" s="56"/>
      <c r="H23" s="56"/>
      <c r="I23" s="56"/>
      <c r="J23" s="19"/>
      <c r="K23" s="16"/>
      <c r="L23" s="18" t="s">
        <v>47</v>
      </c>
      <c r="M23" s="19">
        <v>0</v>
      </c>
      <c r="N23" s="19">
        <v>0</v>
      </c>
      <c r="O23" s="20">
        <f t="shared" si="1"/>
        <v>0</v>
      </c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ht="14.5" customHeight="1" x14ac:dyDescent="0.35">
      <c r="A24" s="16"/>
      <c r="B24" s="56"/>
      <c r="C24" s="56"/>
      <c r="D24" s="56"/>
      <c r="E24" s="56"/>
      <c r="F24" s="56"/>
      <c r="G24" s="56"/>
      <c r="H24" s="56"/>
      <c r="I24" s="56"/>
      <c r="J24" s="19"/>
      <c r="K24" s="16"/>
      <c r="L24" s="18" t="s">
        <v>48</v>
      </c>
      <c r="M24" s="19">
        <v>0</v>
      </c>
      <c r="N24" s="19">
        <v>0</v>
      </c>
      <c r="O24" s="20">
        <f t="shared" si="1"/>
        <v>0</v>
      </c>
      <c r="AJ24"/>
      <c r="AK24"/>
      <c r="AL24"/>
      <c r="AM24"/>
      <c r="AN24"/>
      <c r="AO24"/>
      <c r="AP24"/>
      <c r="AQ24"/>
      <c r="AR24"/>
    </row>
    <row r="25" spans="1:44" ht="15" customHeight="1" thickBot="1" x14ac:dyDescent="0.4">
      <c r="A25" s="16"/>
      <c r="B25" s="56"/>
      <c r="C25" s="56"/>
      <c r="D25" s="56"/>
      <c r="E25" s="56"/>
      <c r="F25" s="56"/>
      <c r="G25" s="56"/>
      <c r="H25" s="56"/>
      <c r="I25" s="56"/>
      <c r="J25" s="19"/>
      <c r="K25" s="16"/>
      <c r="L25" s="45" t="s">
        <v>49</v>
      </c>
      <c r="M25" s="45" t="s">
        <v>25</v>
      </c>
      <c r="N25" s="45" t="s">
        <v>26</v>
      </c>
      <c r="O25" s="45" t="s">
        <v>27</v>
      </c>
      <c r="AJ25"/>
      <c r="AK25"/>
      <c r="AL25"/>
      <c r="AM25"/>
      <c r="AN25"/>
      <c r="AO25"/>
      <c r="AP25"/>
      <c r="AQ25"/>
      <c r="AR25"/>
    </row>
    <row r="26" spans="1:44" x14ac:dyDescent="0.35">
      <c r="A26" s="16"/>
      <c r="B26" s="16"/>
      <c r="C26" s="16"/>
      <c r="D26" s="16"/>
      <c r="E26" s="16"/>
      <c r="F26" s="16"/>
      <c r="G26" s="16"/>
      <c r="H26" s="19"/>
      <c r="I26" s="19"/>
      <c r="J26" s="19"/>
      <c r="K26" s="16"/>
      <c r="L26" s="18" t="s">
        <v>50</v>
      </c>
      <c r="M26" s="19">
        <v>0</v>
      </c>
      <c r="N26" s="19">
        <v>0</v>
      </c>
      <c r="O26" s="20">
        <f>IFERROR((N26-M26)/M26,0)</f>
        <v>0</v>
      </c>
      <c r="AJ26"/>
      <c r="AK26"/>
      <c r="AL26"/>
      <c r="AM26"/>
      <c r="AN26"/>
      <c r="AO26"/>
      <c r="AP26"/>
      <c r="AQ26"/>
      <c r="AR26"/>
    </row>
    <row r="27" spans="1:44" x14ac:dyDescent="0.35">
      <c r="A27" s="16"/>
      <c r="B27" s="16"/>
      <c r="C27" s="16"/>
      <c r="D27" s="16"/>
      <c r="E27" s="16"/>
      <c r="F27" s="16"/>
      <c r="G27" s="16"/>
      <c r="H27" s="19"/>
      <c r="I27" s="19"/>
      <c r="J27" s="19"/>
      <c r="K27" s="16"/>
      <c r="L27" s="18" t="s">
        <v>51</v>
      </c>
      <c r="M27" s="19">
        <v>0</v>
      </c>
      <c r="N27" s="19">
        <v>0</v>
      </c>
      <c r="O27" s="20">
        <f t="shared" ref="O27:O30" si="2">IFERROR((N27-M27)/M27,0)</f>
        <v>0</v>
      </c>
      <c r="AJ27"/>
      <c r="AK27"/>
      <c r="AL27"/>
      <c r="AM27"/>
      <c r="AN27"/>
      <c r="AO27"/>
      <c r="AP27"/>
      <c r="AQ27"/>
      <c r="AR27"/>
    </row>
    <row r="28" spans="1:44" x14ac:dyDescent="0.35">
      <c r="A28" s="16"/>
      <c r="B28" s="59" t="s">
        <v>32</v>
      </c>
      <c r="C28" s="59"/>
      <c r="D28" s="59"/>
      <c r="E28" s="16"/>
      <c r="F28" s="60" t="s">
        <v>52</v>
      </c>
      <c r="G28" s="60"/>
      <c r="H28" s="60"/>
      <c r="I28" s="60"/>
      <c r="J28" s="19"/>
      <c r="K28" s="16"/>
      <c r="L28" s="18" t="s">
        <v>53</v>
      </c>
      <c r="M28" s="19">
        <v>0</v>
      </c>
      <c r="N28" s="19">
        <v>0</v>
      </c>
      <c r="O28" s="20">
        <f t="shared" si="2"/>
        <v>0</v>
      </c>
      <c r="AJ28"/>
      <c r="AK28"/>
      <c r="AL28"/>
      <c r="AM28"/>
      <c r="AN28"/>
      <c r="AO28"/>
      <c r="AP28"/>
      <c r="AQ28"/>
      <c r="AR28"/>
    </row>
    <row r="29" spans="1:44" x14ac:dyDescent="0.35">
      <c r="A29" s="16"/>
      <c r="B29" s="44" t="s">
        <v>25</v>
      </c>
      <c r="C29" s="44" t="s">
        <v>26</v>
      </c>
      <c r="D29" s="44" t="s">
        <v>27</v>
      </c>
      <c r="E29" s="16"/>
      <c r="F29" s="44" t="s">
        <v>54</v>
      </c>
      <c r="G29" s="44" t="s">
        <v>25</v>
      </c>
      <c r="H29" s="44" t="s">
        <v>26</v>
      </c>
      <c r="I29" s="44" t="s">
        <v>27</v>
      </c>
      <c r="J29" s="16"/>
      <c r="K29" s="16"/>
      <c r="L29" s="18" t="s">
        <v>55</v>
      </c>
      <c r="M29" s="19">
        <v>0</v>
      </c>
      <c r="N29" s="19">
        <v>0</v>
      </c>
      <c r="O29" s="20">
        <f t="shared" si="2"/>
        <v>0</v>
      </c>
      <c r="AJ29"/>
      <c r="AK29"/>
      <c r="AL29"/>
      <c r="AM29"/>
      <c r="AN29"/>
      <c r="AO29"/>
      <c r="AP29"/>
      <c r="AQ29"/>
      <c r="AR29"/>
    </row>
    <row r="30" spans="1:44" x14ac:dyDescent="0.35">
      <c r="A30" s="16"/>
      <c r="B30" s="25">
        <f>SUM(G30:G36)</f>
        <v>0</v>
      </c>
      <c r="C30" s="25">
        <f>SUM(H30:H36)</f>
        <v>0</v>
      </c>
      <c r="D30" s="26">
        <f>IFERROR((C30-B30)/B30,0)</f>
        <v>0</v>
      </c>
      <c r="E30" s="16"/>
      <c r="F30" s="24" t="s">
        <v>56</v>
      </c>
      <c r="G30" s="27">
        <v>0</v>
      </c>
      <c r="H30" s="27">
        <v>0</v>
      </c>
      <c r="I30" s="28">
        <f>IFERROR((H30-G30)/G30,0)</f>
        <v>0</v>
      </c>
      <c r="J30" s="16"/>
      <c r="K30" s="16"/>
      <c r="L30" s="18" t="s">
        <v>48</v>
      </c>
      <c r="M30" s="19">
        <v>0</v>
      </c>
      <c r="N30" s="19">
        <v>0</v>
      </c>
      <c r="O30" s="20">
        <f t="shared" si="2"/>
        <v>0</v>
      </c>
      <c r="AJ30"/>
      <c r="AK30"/>
      <c r="AL30"/>
      <c r="AM30"/>
      <c r="AN30"/>
      <c r="AO30"/>
      <c r="AP30"/>
      <c r="AQ30"/>
      <c r="AR30"/>
    </row>
    <row r="31" spans="1:44" ht="15" thickBot="1" x14ac:dyDescent="0.4">
      <c r="A31" s="16"/>
      <c r="B31" s="16"/>
      <c r="C31" s="16"/>
      <c r="D31" s="16"/>
      <c r="E31" s="16"/>
      <c r="F31" s="24" t="s">
        <v>57</v>
      </c>
      <c r="G31" s="27">
        <v>0</v>
      </c>
      <c r="H31" s="27">
        <v>0</v>
      </c>
      <c r="I31" s="28">
        <f>IFERROR((H31-G31)/G31,0)</f>
        <v>0</v>
      </c>
      <c r="J31" s="16"/>
      <c r="K31" s="16"/>
      <c r="L31" s="45" t="s">
        <v>58</v>
      </c>
      <c r="M31" s="45" t="s">
        <v>25</v>
      </c>
      <c r="N31" s="45" t="s">
        <v>26</v>
      </c>
      <c r="O31" s="45" t="s">
        <v>27</v>
      </c>
      <c r="AJ31"/>
      <c r="AK31"/>
      <c r="AL31"/>
      <c r="AM31"/>
      <c r="AN31"/>
      <c r="AO31"/>
      <c r="AP31"/>
      <c r="AQ31"/>
      <c r="AR31"/>
    </row>
    <row r="32" spans="1:44" x14ac:dyDescent="0.35">
      <c r="A32" s="16"/>
      <c r="B32" s="60" t="s">
        <v>59</v>
      </c>
      <c r="C32" s="60"/>
      <c r="D32" s="60"/>
      <c r="E32" s="16"/>
      <c r="F32" s="24" t="s">
        <v>48</v>
      </c>
      <c r="G32" s="27">
        <v>0</v>
      </c>
      <c r="H32" s="27">
        <v>0</v>
      </c>
      <c r="I32" s="28">
        <f>IFERROR((H32-G32)/G32,0)</f>
        <v>0</v>
      </c>
      <c r="J32" s="16"/>
      <c r="K32" s="16"/>
      <c r="L32" s="18" t="s">
        <v>60</v>
      </c>
      <c r="M32" s="19">
        <v>0</v>
      </c>
      <c r="N32" s="19">
        <v>0</v>
      </c>
      <c r="O32" s="20">
        <f>IFERROR((N32-M32)/M32,0)</f>
        <v>0</v>
      </c>
      <c r="AJ32"/>
      <c r="AK32"/>
      <c r="AL32"/>
      <c r="AM32"/>
      <c r="AN32"/>
      <c r="AO32"/>
      <c r="AP32"/>
      <c r="AQ32"/>
      <c r="AR32"/>
    </row>
    <row r="33" spans="1:44" x14ac:dyDescent="0.35">
      <c r="A33" s="16"/>
      <c r="B33" s="44" t="s">
        <v>25</v>
      </c>
      <c r="C33" s="44" t="s">
        <v>26</v>
      </c>
      <c r="D33" s="44" t="s">
        <v>27</v>
      </c>
      <c r="E33" s="16"/>
      <c r="F33" s="44" t="s">
        <v>61</v>
      </c>
      <c r="G33" s="44" t="s">
        <v>25</v>
      </c>
      <c r="H33" s="44" t="s">
        <v>26</v>
      </c>
      <c r="I33" s="44" t="s">
        <v>27</v>
      </c>
      <c r="J33" s="16"/>
      <c r="K33" s="16"/>
      <c r="L33" s="18" t="s">
        <v>62</v>
      </c>
      <c r="M33" s="19">
        <v>0</v>
      </c>
      <c r="N33" s="19">
        <v>0</v>
      </c>
      <c r="O33" s="20">
        <f t="shared" ref="O33:O38" si="3">IFERROR((N33-M33)/M33,0)</f>
        <v>0</v>
      </c>
      <c r="AJ33"/>
      <c r="AK33"/>
      <c r="AL33"/>
      <c r="AM33"/>
      <c r="AN33"/>
      <c r="AO33"/>
      <c r="AP33"/>
      <c r="AQ33"/>
      <c r="AR33"/>
    </row>
    <row r="34" spans="1:44" x14ac:dyDescent="0.35">
      <c r="A34" s="16"/>
      <c r="B34" s="25">
        <f>SUM(M6:M9)</f>
        <v>0</v>
      </c>
      <c r="C34" s="25">
        <f>SUM(N6:N9)</f>
        <v>0</v>
      </c>
      <c r="D34" s="26">
        <f>IFERROR((C34-B34)/B34,0)</f>
        <v>0</v>
      </c>
      <c r="E34" s="16"/>
      <c r="F34" s="24" t="s">
        <v>63</v>
      </c>
      <c r="G34" s="27">
        <v>0</v>
      </c>
      <c r="H34" s="27">
        <v>0</v>
      </c>
      <c r="I34" s="28">
        <f>IFERROR((H34-G34)/G34,0)</f>
        <v>0</v>
      </c>
      <c r="J34" s="16"/>
      <c r="K34" s="16"/>
      <c r="L34" s="18" t="s">
        <v>64</v>
      </c>
      <c r="M34" s="19">
        <v>0</v>
      </c>
      <c r="N34" s="19">
        <v>0</v>
      </c>
      <c r="O34" s="20">
        <f t="shared" si="3"/>
        <v>0</v>
      </c>
      <c r="AJ34"/>
      <c r="AK34"/>
      <c r="AL34"/>
      <c r="AM34"/>
      <c r="AN34"/>
      <c r="AO34"/>
      <c r="AP34"/>
      <c r="AQ34"/>
      <c r="AR34"/>
    </row>
    <row r="35" spans="1:44" x14ac:dyDescent="0.35">
      <c r="A35" s="16"/>
      <c r="B35" s="16"/>
      <c r="C35" s="16"/>
      <c r="D35" s="16"/>
      <c r="E35" s="16"/>
      <c r="F35" s="24" t="s">
        <v>65</v>
      </c>
      <c r="G35" s="27">
        <v>0</v>
      </c>
      <c r="H35" s="27">
        <v>0</v>
      </c>
      <c r="I35" s="28">
        <f>IFERROR((H35-G35)/G35,0)</f>
        <v>0</v>
      </c>
      <c r="J35" s="16"/>
      <c r="K35" s="16"/>
      <c r="L35" s="18" t="s">
        <v>66</v>
      </c>
      <c r="M35" s="19">
        <v>0</v>
      </c>
      <c r="N35" s="19">
        <v>0</v>
      </c>
      <c r="O35" s="20">
        <f t="shared" si="3"/>
        <v>0</v>
      </c>
    </row>
    <row r="36" spans="1:44" x14ac:dyDescent="0.35">
      <c r="A36" s="16"/>
      <c r="B36" s="60" t="s">
        <v>67</v>
      </c>
      <c r="C36" s="60"/>
      <c r="D36" s="60"/>
      <c r="E36" s="16"/>
      <c r="F36" s="24" t="s">
        <v>48</v>
      </c>
      <c r="G36" s="27">
        <v>0</v>
      </c>
      <c r="H36" s="27">
        <v>0</v>
      </c>
      <c r="I36" s="28">
        <f>IFERROR((H36-G36)/G36,0)</f>
        <v>0</v>
      </c>
      <c r="J36" s="16"/>
      <c r="K36" s="16"/>
      <c r="L36" s="18" t="s">
        <v>68</v>
      </c>
      <c r="M36" s="19">
        <v>0</v>
      </c>
      <c r="N36" s="19">
        <v>0</v>
      </c>
      <c r="O36" s="20">
        <f t="shared" si="3"/>
        <v>0</v>
      </c>
    </row>
    <row r="37" spans="1:44" x14ac:dyDescent="0.35">
      <c r="A37" s="16"/>
      <c r="B37" s="44" t="s">
        <v>25</v>
      </c>
      <c r="C37" s="44" t="s">
        <v>26</v>
      </c>
      <c r="D37" s="44" t="s">
        <v>27</v>
      </c>
      <c r="E37" s="16"/>
      <c r="F37" s="16"/>
      <c r="G37" s="16"/>
      <c r="H37" s="16"/>
      <c r="I37" s="16"/>
      <c r="J37" s="16"/>
      <c r="K37" s="16"/>
      <c r="L37" s="18" t="s">
        <v>69</v>
      </c>
      <c r="M37" s="19">
        <v>0</v>
      </c>
      <c r="N37" s="19">
        <v>0</v>
      </c>
      <c r="O37" s="20">
        <f t="shared" si="3"/>
        <v>0</v>
      </c>
    </row>
    <row r="38" spans="1:44" x14ac:dyDescent="0.35">
      <c r="A38" s="16"/>
      <c r="B38" s="25">
        <f>SUM(M15:M38)</f>
        <v>0</v>
      </c>
      <c r="C38" s="25">
        <f>SUM(N15:N38)</f>
        <v>0</v>
      </c>
      <c r="D38" s="26">
        <f>IFERROR((C38-B38)/B38,0)</f>
        <v>0</v>
      </c>
      <c r="E38" s="16"/>
      <c r="F38" s="16"/>
      <c r="G38" s="16"/>
      <c r="H38" s="16"/>
      <c r="I38" s="16"/>
      <c r="J38" s="16"/>
      <c r="K38" s="16"/>
      <c r="L38" s="18" t="s">
        <v>48</v>
      </c>
      <c r="M38" s="19">
        <v>0</v>
      </c>
      <c r="N38" s="19">
        <v>0</v>
      </c>
      <c r="O38" s="20">
        <f t="shared" si="3"/>
        <v>0</v>
      </c>
    </row>
    <row r="39" spans="1:44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44" x14ac:dyDescent="0.35">
      <c r="A40" s="16"/>
      <c r="B40" s="57" t="s">
        <v>70</v>
      </c>
      <c r="C40" s="5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44" ht="15" thickBot="1" x14ac:dyDescent="0.4">
      <c r="A41" s="16"/>
      <c r="B41" s="45" t="s">
        <v>25</v>
      </c>
      <c r="C41" s="45" t="s">
        <v>26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44" x14ac:dyDescent="0.35">
      <c r="A42" s="16"/>
      <c r="B42" s="22">
        <f>B30-B34-B38</f>
        <v>0</v>
      </c>
      <c r="C42" s="22">
        <f>C30-C34-C38</f>
        <v>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44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44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</sheetData>
  <mergeCells count="9">
    <mergeCell ref="C3:I3"/>
    <mergeCell ref="B36:D36"/>
    <mergeCell ref="B40:C40"/>
    <mergeCell ref="F28:I28"/>
    <mergeCell ref="L4:O4"/>
    <mergeCell ref="L13:O13"/>
    <mergeCell ref="B28:D28"/>
    <mergeCell ref="B32:D32"/>
    <mergeCell ref="B23:I25"/>
  </mergeCells>
  <phoneticPr fontId="6" type="noConversion"/>
  <conditionalFormatting sqref="B42:C42">
    <cfRule type="cellIs" dxfId="0" priority="1" operator="lessThan">
      <formula>0</formula>
    </cfRule>
  </conditionalFormatting>
  <dataValidations count="1">
    <dataValidation type="list" allowBlank="1" showInputMessage="1" showErrorMessage="1" sqref="M2 C3" xr:uid="{D75473FE-A3B8-4FFA-947C-774D7F275659}">
      <formula1>$AM$3:$AM$4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5F568-137A-432F-8637-67B45427ABC9}">
  <sheetPr>
    <tabColor rgb="FF1D1117"/>
    <outlinePr summaryBelow="0"/>
  </sheetPr>
  <dimension ref="B2:O52"/>
  <sheetViews>
    <sheetView showGridLines="0" zoomScale="82" zoomScaleNormal="82" workbookViewId="0">
      <selection activeCell="B1" sqref="B1"/>
    </sheetView>
  </sheetViews>
  <sheetFormatPr baseColWidth="10" defaultColWidth="10.7265625" defaultRowHeight="14.5" outlineLevelRow="1" x14ac:dyDescent="0.35"/>
  <cols>
    <col min="1" max="1" width="5.1796875" customWidth="1"/>
    <col min="2" max="2" width="42.26953125" customWidth="1"/>
    <col min="13" max="13" width="12.81640625" customWidth="1"/>
    <col min="14" max="14" width="13.1796875" customWidth="1"/>
  </cols>
  <sheetData>
    <row r="2" spans="2:14" x14ac:dyDescent="0.35">
      <c r="B2" s="64"/>
      <c r="C2" s="63" t="s">
        <v>71</v>
      </c>
      <c r="D2" s="63" t="s">
        <v>72</v>
      </c>
      <c r="E2" s="63" t="s">
        <v>73</v>
      </c>
      <c r="F2" s="63" t="s">
        <v>74</v>
      </c>
      <c r="G2" s="63" t="s">
        <v>75</v>
      </c>
      <c r="H2" s="63" t="s">
        <v>76</v>
      </c>
      <c r="I2" s="63" t="s">
        <v>77</v>
      </c>
      <c r="J2" s="63" t="s">
        <v>78</v>
      </c>
      <c r="K2" s="63" t="s">
        <v>79</v>
      </c>
      <c r="L2" s="63" t="s">
        <v>80</v>
      </c>
      <c r="M2" s="63" t="s">
        <v>81</v>
      </c>
      <c r="N2" s="63" t="s">
        <v>82</v>
      </c>
    </row>
    <row r="3" spans="2:14" x14ac:dyDescent="0.35">
      <c r="B3" s="54" t="s">
        <v>32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x14ac:dyDescent="0.35">
      <c r="B4" s="46" t="s">
        <v>83</v>
      </c>
      <c r="C4" s="46">
        <f>SUM(C5:C7)</f>
        <v>0</v>
      </c>
      <c r="D4" s="46">
        <f t="shared" ref="D4:N4" si="0">SUM(D5:D7)</f>
        <v>0</v>
      </c>
      <c r="E4" s="46">
        <f t="shared" si="0"/>
        <v>0</v>
      </c>
      <c r="F4" s="46">
        <f t="shared" si="0"/>
        <v>0</v>
      </c>
      <c r="G4" s="46">
        <f t="shared" si="0"/>
        <v>0</v>
      </c>
      <c r="H4" s="46">
        <f t="shared" si="0"/>
        <v>0</v>
      </c>
      <c r="I4" s="46">
        <f t="shared" si="0"/>
        <v>0</v>
      </c>
      <c r="J4" s="46">
        <f t="shared" si="0"/>
        <v>0</v>
      </c>
      <c r="K4" s="46">
        <f t="shared" si="0"/>
        <v>0</v>
      </c>
      <c r="L4" s="46">
        <f t="shared" si="0"/>
        <v>0</v>
      </c>
      <c r="M4" s="46">
        <f t="shared" si="0"/>
        <v>0</v>
      </c>
      <c r="N4" s="46">
        <f t="shared" si="0"/>
        <v>0</v>
      </c>
    </row>
    <row r="5" spans="2:14" outlineLevel="1" x14ac:dyDescent="0.35">
      <c r="B5" s="23" t="s">
        <v>84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4" outlineLevel="1" collapsed="1" x14ac:dyDescent="0.35">
      <c r="B6" s="23" t="s">
        <v>85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 outlineLevel="1" collapsed="1" x14ac:dyDescent="0.35">
      <c r="B7" s="23" t="s">
        <v>48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2:14" x14ac:dyDescent="0.35">
      <c r="B8" s="46" t="s">
        <v>86</v>
      </c>
      <c r="C8" s="46">
        <f>SUM(C9:C11)</f>
        <v>0</v>
      </c>
      <c r="D8" s="46">
        <f t="shared" ref="D8:N8" si="1">SUM(D9:D11)</f>
        <v>0</v>
      </c>
      <c r="E8" s="46">
        <f t="shared" si="1"/>
        <v>0</v>
      </c>
      <c r="F8" s="46">
        <f t="shared" si="1"/>
        <v>0</v>
      </c>
      <c r="G8" s="46">
        <f t="shared" si="1"/>
        <v>0</v>
      </c>
      <c r="H8" s="46">
        <f t="shared" si="1"/>
        <v>0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</row>
    <row r="9" spans="2:14" outlineLevel="1" x14ac:dyDescent="0.35">
      <c r="B9" s="23" t="s">
        <v>63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2:14" outlineLevel="1" x14ac:dyDescent="0.35">
      <c r="B10" s="23" t="s">
        <v>87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2:14" outlineLevel="1" x14ac:dyDescent="0.35">
      <c r="B11" s="23" t="s">
        <v>48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2:14" s="3" customFormat="1" x14ac:dyDescent="0.35">
      <c r="B12" s="47" t="s">
        <v>88</v>
      </c>
      <c r="C12" s="47">
        <f>C4+C8</f>
        <v>0</v>
      </c>
      <c r="D12" s="47">
        <f t="shared" ref="D12:N12" si="2">D4+D8</f>
        <v>0</v>
      </c>
      <c r="E12" s="47">
        <f t="shared" si="2"/>
        <v>0</v>
      </c>
      <c r="F12" s="47">
        <f t="shared" si="2"/>
        <v>0</v>
      </c>
      <c r="G12" s="47">
        <f t="shared" si="2"/>
        <v>0</v>
      </c>
      <c r="H12" s="47">
        <f t="shared" si="2"/>
        <v>0</v>
      </c>
      <c r="I12" s="47">
        <f t="shared" si="2"/>
        <v>0</v>
      </c>
      <c r="J12" s="47">
        <f t="shared" si="2"/>
        <v>0</v>
      </c>
      <c r="K12" s="47">
        <f t="shared" si="2"/>
        <v>0</v>
      </c>
      <c r="L12" s="47">
        <f t="shared" si="2"/>
        <v>0</v>
      </c>
      <c r="M12" s="47">
        <f t="shared" si="2"/>
        <v>0</v>
      </c>
      <c r="N12" s="47">
        <f t="shared" si="2"/>
        <v>0</v>
      </c>
    </row>
    <row r="13" spans="2:14" x14ac:dyDescent="0.3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4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2:14" x14ac:dyDescent="0.35">
      <c r="B15" s="54" t="s">
        <v>59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2:14" outlineLevel="1" x14ac:dyDescent="0.35">
      <c r="B16" s="23" t="s">
        <v>89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2:15" outlineLevel="1" x14ac:dyDescent="0.35">
      <c r="B17" s="23" t="s">
        <v>90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2:15" outlineLevel="1" x14ac:dyDescent="0.35">
      <c r="B18" s="23" t="s">
        <v>91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2:15" outlineLevel="1" x14ac:dyDescent="0.35">
      <c r="B19" s="23" t="s">
        <v>92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2:15" s="3" customFormat="1" x14ac:dyDescent="0.35">
      <c r="B20" s="47" t="s">
        <v>93</v>
      </c>
      <c r="C20" s="47">
        <f>SUM(C16:C19)</f>
        <v>0</v>
      </c>
      <c r="D20" s="47">
        <f t="shared" ref="D20:N20" si="3">SUM(D16:D19)</f>
        <v>0</v>
      </c>
      <c r="E20" s="47">
        <f t="shared" si="3"/>
        <v>0</v>
      </c>
      <c r="F20" s="47">
        <f t="shared" si="3"/>
        <v>0</v>
      </c>
      <c r="G20" s="47">
        <f t="shared" si="3"/>
        <v>0</v>
      </c>
      <c r="H20" s="47">
        <f t="shared" si="3"/>
        <v>0</v>
      </c>
      <c r="I20" s="47">
        <f t="shared" si="3"/>
        <v>0</v>
      </c>
      <c r="J20" s="47">
        <f t="shared" si="3"/>
        <v>0</v>
      </c>
      <c r="K20" s="47">
        <f t="shared" si="3"/>
        <v>0</v>
      </c>
      <c r="L20" s="47">
        <f t="shared" si="3"/>
        <v>0</v>
      </c>
      <c r="M20" s="47">
        <f t="shared" si="3"/>
        <v>0</v>
      </c>
      <c r="N20" s="47">
        <f t="shared" si="3"/>
        <v>0</v>
      </c>
    </row>
    <row r="21" spans="2:15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5" x14ac:dyDescent="0.3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5" s="1" customFormat="1" x14ac:dyDescent="0.35">
      <c r="B23" s="55" t="s">
        <v>94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"/>
    </row>
    <row r="24" spans="2:15" x14ac:dyDescent="0.35">
      <c r="B24" s="46" t="s">
        <v>95</v>
      </c>
      <c r="C24" s="46">
        <f>SUM(C25:C34)</f>
        <v>0</v>
      </c>
      <c r="D24" s="46">
        <f t="shared" ref="D24:N24" si="4">SUM(D25:D34)</f>
        <v>0</v>
      </c>
      <c r="E24" s="46">
        <f t="shared" si="4"/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</row>
    <row r="25" spans="2:15" outlineLevel="1" x14ac:dyDescent="0.35">
      <c r="B25" s="24" t="s">
        <v>39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2:15" ht="29" outlineLevel="1" x14ac:dyDescent="0.35">
      <c r="B26" s="24" t="s">
        <v>40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2:15" outlineLevel="1" x14ac:dyDescent="0.35">
      <c r="B27" s="24" t="s">
        <v>41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2:15" ht="29" outlineLevel="1" x14ac:dyDescent="0.35">
      <c r="B28" s="24" t="s">
        <v>42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2:15" outlineLevel="1" x14ac:dyDescent="0.35">
      <c r="B29" s="24" t="s">
        <v>43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2:15" outlineLevel="1" x14ac:dyDescent="0.35">
      <c r="B30" s="24" t="s">
        <v>44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2:15" outlineLevel="1" x14ac:dyDescent="0.35">
      <c r="B31" s="24" t="s">
        <v>45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2:15" outlineLevel="1" x14ac:dyDescent="0.35">
      <c r="B32" s="24" t="s">
        <v>46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4" outlineLevel="1" x14ac:dyDescent="0.35">
      <c r="B33" s="24" t="s">
        <v>47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2:14" outlineLevel="1" x14ac:dyDescent="0.35">
      <c r="B34" s="24" t="s">
        <v>48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2:14" x14ac:dyDescent="0.35">
      <c r="B35" s="46" t="s">
        <v>96</v>
      </c>
      <c r="C35" s="46">
        <f>SUM(C36:C40)</f>
        <v>0</v>
      </c>
      <c r="D35" s="46">
        <f t="shared" ref="D35:N35" si="5">SUM(D36:D40)</f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  <c r="H35" s="46">
        <f t="shared" si="5"/>
        <v>0</v>
      </c>
      <c r="I35" s="46">
        <f t="shared" si="5"/>
        <v>0</v>
      </c>
      <c r="J35" s="46">
        <f t="shared" si="5"/>
        <v>0</v>
      </c>
      <c r="K35" s="46">
        <f t="shared" si="5"/>
        <v>0</v>
      </c>
      <c r="L35" s="46">
        <f t="shared" si="5"/>
        <v>0</v>
      </c>
      <c r="M35" s="46">
        <f t="shared" si="5"/>
        <v>0</v>
      </c>
      <c r="N35" s="46">
        <f t="shared" si="5"/>
        <v>0</v>
      </c>
    </row>
    <row r="36" spans="2:14" outlineLevel="1" x14ac:dyDescent="0.35">
      <c r="B36" s="24" t="s">
        <v>50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2:14" outlineLevel="1" x14ac:dyDescent="0.35">
      <c r="B37" s="24" t="s">
        <v>51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2:14" outlineLevel="1" x14ac:dyDescent="0.35">
      <c r="B38" s="24" t="s">
        <v>53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2:14" outlineLevel="1" x14ac:dyDescent="0.35">
      <c r="B39" s="24" t="s">
        <v>55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2:14" outlineLevel="1" x14ac:dyDescent="0.35">
      <c r="B40" s="24" t="s">
        <v>48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2:14" x14ac:dyDescent="0.35">
      <c r="B41" s="46" t="s">
        <v>97</v>
      </c>
      <c r="C41" s="46">
        <f>SUM(C42:C48)</f>
        <v>0</v>
      </c>
      <c r="D41" s="46">
        <f t="shared" ref="D41:N41" si="6">SUM(D42:D48)</f>
        <v>0</v>
      </c>
      <c r="E41" s="46">
        <f t="shared" si="6"/>
        <v>0</v>
      </c>
      <c r="F41" s="46">
        <f t="shared" si="6"/>
        <v>0</v>
      </c>
      <c r="G41" s="46">
        <f t="shared" si="6"/>
        <v>0</v>
      </c>
      <c r="H41" s="46">
        <f t="shared" si="6"/>
        <v>0</v>
      </c>
      <c r="I41" s="46">
        <f t="shared" si="6"/>
        <v>0</v>
      </c>
      <c r="J41" s="46">
        <f t="shared" si="6"/>
        <v>0</v>
      </c>
      <c r="K41" s="46">
        <f t="shared" si="6"/>
        <v>0</v>
      </c>
      <c r="L41" s="46">
        <f t="shared" si="6"/>
        <v>0</v>
      </c>
      <c r="M41" s="46">
        <f t="shared" si="6"/>
        <v>0</v>
      </c>
      <c r="N41" s="46">
        <f t="shared" si="6"/>
        <v>0</v>
      </c>
    </row>
    <row r="42" spans="2:14" outlineLevel="1" x14ac:dyDescent="0.35">
      <c r="B42" s="24" t="s">
        <v>60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2:14" outlineLevel="1" x14ac:dyDescent="0.35">
      <c r="B43" s="24" t="s">
        <v>62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2:14" outlineLevel="1" x14ac:dyDescent="0.35">
      <c r="B44" s="24" t="s">
        <v>64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2:14" outlineLevel="1" x14ac:dyDescent="0.35">
      <c r="B45" s="24" t="s">
        <v>66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2:14" outlineLevel="1" x14ac:dyDescent="0.35">
      <c r="B46" s="24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2:14" outlineLevel="1" x14ac:dyDescent="0.35">
      <c r="B47" s="24" t="s">
        <v>69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2:14" outlineLevel="1" x14ac:dyDescent="0.35">
      <c r="B48" s="24" t="s">
        <v>48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2:15" s="3" customFormat="1" x14ac:dyDescent="0.35">
      <c r="B49" s="47" t="s">
        <v>98</v>
      </c>
      <c r="C49" s="47">
        <f>C24+C35+C41</f>
        <v>0</v>
      </c>
      <c r="D49" s="47">
        <f t="shared" ref="D49:N49" si="7">D24+D35+D41</f>
        <v>0</v>
      </c>
      <c r="E49" s="47">
        <f t="shared" si="7"/>
        <v>0</v>
      </c>
      <c r="F49" s="47">
        <f t="shared" si="7"/>
        <v>0</v>
      </c>
      <c r="G49" s="47">
        <f t="shared" si="7"/>
        <v>0</v>
      </c>
      <c r="H49" s="47">
        <f t="shared" si="7"/>
        <v>0</v>
      </c>
      <c r="I49" s="47">
        <f t="shared" si="7"/>
        <v>0</v>
      </c>
      <c r="J49" s="47">
        <f t="shared" si="7"/>
        <v>0</v>
      </c>
      <c r="K49" s="47">
        <f t="shared" si="7"/>
        <v>0</v>
      </c>
      <c r="L49" s="47">
        <f t="shared" si="7"/>
        <v>0</v>
      </c>
      <c r="M49" s="47">
        <f t="shared" si="7"/>
        <v>0</v>
      </c>
      <c r="N49" s="47">
        <f t="shared" si="7"/>
        <v>0</v>
      </c>
    </row>
    <row r="50" spans="2:15" x14ac:dyDescent="0.3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2:15" s="1" customFormat="1" x14ac:dyDescent="0.35">
      <c r="B51" s="61" t="s">
        <v>99</v>
      </c>
      <c r="C51" s="62">
        <f>+C12-C20-C49</f>
        <v>0</v>
      </c>
      <c r="D51" s="62">
        <f t="shared" ref="D51:N51" si="8">+D12-D20-D49</f>
        <v>0</v>
      </c>
      <c r="E51" s="62">
        <f t="shared" si="8"/>
        <v>0</v>
      </c>
      <c r="F51" s="62">
        <f t="shared" si="8"/>
        <v>0</v>
      </c>
      <c r="G51" s="62">
        <f t="shared" si="8"/>
        <v>0</v>
      </c>
      <c r="H51" s="62">
        <f t="shared" si="8"/>
        <v>0</v>
      </c>
      <c r="I51" s="62">
        <f t="shared" si="8"/>
        <v>0</v>
      </c>
      <c r="J51" s="62">
        <f t="shared" si="8"/>
        <v>0</v>
      </c>
      <c r="K51" s="62">
        <f t="shared" si="8"/>
        <v>0</v>
      </c>
      <c r="L51" s="62">
        <f t="shared" si="8"/>
        <v>0</v>
      </c>
      <c r="M51" s="62">
        <f t="shared" si="8"/>
        <v>0</v>
      </c>
      <c r="N51" s="62">
        <f t="shared" si="8"/>
        <v>0</v>
      </c>
      <c r="O51" s="4"/>
    </row>
    <row r="52" spans="2:15" x14ac:dyDescent="0.3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</sheetData>
  <mergeCells count="3">
    <mergeCell ref="B3:N3"/>
    <mergeCell ref="B15:N15"/>
    <mergeCell ref="B23:N23"/>
  </mergeCells>
  <dataValidations count="1">
    <dataValidation type="whole" errorStyle="information" operator="greaterThan" allowBlank="1" showInputMessage="1" showErrorMessage="1" errorTitle="Saldo del mes" error="El saldo final debe darte 0.00, si tienes un monto mayor, puedes asignar ese importe extra a tus ahorros o a algún gasto." sqref="D51:N51" xr:uid="{06434661-DC23-4F12-8E58-C3BAB9328992}">
      <formula1>0</formula1>
    </dataValidation>
  </dataValidations>
  <pageMargins left="0.7" right="0.7" top="0.75" bottom="0.75" header="0.3" footer="0.3"/>
  <legacyDrawing r:id="rId1"/>
</worksheet>
</file>

<file path=docMetadata/LabelInfo.xml><?xml version="1.0" encoding="utf-8"?>
<clbl:labelList xmlns:clbl="http://schemas.microsoft.com/office/2020/mipLabelMetadata">
  <clbl:label id="{8ff33436-4701-4dad-b7d3-3462e99c6889}" enabled="0" method="" siteId="{8ff33436-4701-4dad-b7d3-3462e99c6889}" removed="1"/>
  <clbl:label id="{d026e4c1-5892-497a-b9da-ee493c9f0364}" enabled="0" method="" siteId="{d026e4c1-5892-497a-b9da-ee493c9f036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Presupuesto Mensual</vt:lpstr>
      <vt:lpstr>Presupuesto Anual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José Rojas Segura</dc:creator>
  <cp:keywords/>
  <dc:description/>
  <cp:lastModifiedBy>Lastra Cabrera, Nathaly Maria Grace</cp:lastModifiedBy>
  <cp:revision/>
  <dcterms:created xsi:type="dcterms:W3CDTF">2020-10-29T13:31:47Z</dcterms:created>
  <dcterms:modified xsi:type="dcterms:W3CDTF">2025-01-04T03:15:15Z</dcterms:modified>
  <cp:category/>
  <cp:contentStatus/>
</cp:coreProperties>
</file>